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13.xml" ContentType="application/vnd.openxmlformats-officedocument.spreadsheetml.revisionLog+xml"/>
  <Override PartName="/xl/revisions/revisionLog25.xml" ContentType="application/vnd.openxmlformats-officedocument.spreadsheetml.revisionLog+xml"/>
  <Override PartName="/xl/revisions/revisionLog1.xml" ContentType="application/vnd.openxmlformats-officedocument.spreadsheetml.revisionLog+xml"/>
  <Override PartName="/xl/revisions/revisionLog12.xml" ContentType="application/vnd.openxmlformats-officedocument.spreadsheetml.revisionLog+xml"/>
  <Override PartName="/xl/revisions/revisionLog8.xml" ContentType="application/vnd.openxmlformats-officedocument.spreadsheetml.revisionLog+xml"/>
  <Override PartName="/xl/revisions/revisionLog21.xml" ContentType="application/vnd.openxmlformats-officedocument.spreadsheetml.revisionLog+xml"/>
  <Override PartName="/xl/revisions/revisionLog27.xml" ContentType="application/vnd.openxmlformats-officedocument.spreadsheetml.revisionLog+xml"/>
  <Override PartName="/xl/revisions/revisionLog4.xml" ContentType="application/vnd.openxmlformats-officedocument.spreadsheetml.revisionLog+xml"/>
  <Override PartName="/xl/revisions/revisionLog20.xml" ContentType="application/vnd.openxmlformats-officedocument.spreadsheetml.revisionLog+xml"/>
  <Override PartName="/xl/revisions/revisionLog24.xml" ContentType="application/vnd.openxmlformats-officedocument.spreadsheetml.revisionLog+xml"/>
  <Override PartName="/xl/revisions/revisionLog16.xml" ContentType="application/vnd.openxmlformats-officedocument.spreadsheetml.revisionLog+xml"/>
  <Override PartName="/xl/revisions/revisionLog7.xml" ContentType="application/vnd.openxmlformats-officedocument.spreadsheetml.revisionLog+xml"/>
  <Override PartName="/xl/revisions/revisionLog23.xml" ContentType="application/vnd.openxmlformats-officedocument.spreadsheetml.revisionLog+xml"/>
  <Override PartName="/xl/revisions/revisionLog26.xml" ContentType="application/vnd.openxmlformats-officedocument.spreadsheetml.revisionLog+xml"/>
  <Override PartName="/xl/revisions/revisionLog15.xml" ContentType="application/vnd.openxmlformats-officedocument.spreadsheetml.revisionLog+xml"/>
  <Override PartName="/xl/revisions/revisionLog3.xml" ContentType="application/vnd.openxmlformats-officedocument.spreadsheetml.revisionLog+xml"/>
  <Override PartName="/xl/revisions/revisionLog19.xml" ContentType="application/vnd.openxmlformats-officedocument.spreadsheetml.revisionLog+xml"/>
  <Override PartName="/xl/revisions/revisionLog10.xml" ContentType="application/vnd.openxmlformats-officedocument.spreadsheetml.revisionLog+xml"/>
  <Override PartName="/xl/revisions/revisionLog6.xml" ContentType="application/vnd.openxmlformats-officedocument.spreadsheetml.revisionLog+xml"/>
  <Override PartName="/xl/revisions/revisionLog2.xml" ContentType="application/vnd.openxmlformats-officedocument.spreadsheetml.revisionLog+xml"/>
  <Override PartName="/xl/revisions/revisionLog14.xml" ContentType="application/vnd.openxmlformats-officedocument.spreadsheetml.revisionLog+xml"/>
  <Override PartName="/xl/revisions/revisionLog5.xml" ContentType="application/vnd.openxmlformats-officedocument.spreadsheetml.revisionLog+xml"/>
  <Override PartName="/xl/revisions/revisionLog18.xml" ContentType="application/vnd.openxmlformats-officedocument.spreadsheetml.revisionLog+xml"/>
  <Override PartName="/xl/revisions/revisionLog9.xml" ContentType="application/vnd.openxmlformats-officedocument.spreadsheetml.revisionLog+xml"/>
  <Override PartName="/xl/revisions/revisionLog17.xml" ContentType="application/vnd.openxmlformats-officedocument.spreadsheetml.revisionLog+xml"/>
  <Override PartName="/xl/revisions/revisionLog22.xml" ContentType="application/vnd.openxmlformats-officedocument.spreadsheetml.revisionLog+xml"/>
  <Override PartName="/xl/revisions/revisionLog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lisa.nelson\Documents\05 P20150701 ADVault\04 HL7 Personal ECACP Project\000 Ballot Reconciliation\"/>
    </mc:Choice>
  </mc:AlternateContent>
  <bookViews>
    <workbookView xWindow="0" yWindow="0" windowWidth="28800" windowHeight="12420" tabRatio="825" activeTab="2"/>
  </bookViews>
  <sheets>
    <sheet name="Submitter" sheetId="1" r:id="rId1"/>
    <sheet name="Sheet1" sheetId="9" r:id="rId2"/>
    <sheet name="Ballot" sheetId="2" r:id="rId3"/>
    <sheet name="Instructions" sheetId="3" r:id="rId4"/>
    <sheet name="Instructions Cont.." sheetId="4" r:id="rId5"/>
    <sheet name="Format Guidelines" sheetId="5" r:id="rId6"/>
    <sheet name="Co-Chair Guidelines" sheetId="6" r:id="rId7"/>
    <sheet name="CodeReference" sheetId="7" r:id="rId8"/>
    <sheet name="Setup"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2" hidden="1">Ballot!$A$3:$AK$341</definedName>
    <definedName name="_xlnm._FilterDatabase" localSheetId="0" hidden="1">Submitter!#REF!</definedName>
    <definedName name="Artifact" localSheetId="4">'Instructions Cont..'!#REF!</definedName>
    <definedName name="Artifact">Instructions!$B$9</definedName>
    <definedName name="Artifact_type">Setup!$A$22:$A$30</definedName>
    <definedName name="B_No_Votes" localSheetId="4">'Instructions Cont..'!#REF!</definedName>
    <definedName name="B_No_Votes">Instructions!#REF!</definedName>
    <definedName name="BalComCol">Ballot!$B:$B</definedName>
    <definedName name="Ballot_Committee" localSheetId="4">'Instructions Cont..'!#REF!</definedName>
    <definedName name="Ballot_Committee">Instructions!$B$8</definedName>
    <definedName name="BallotWrk">Ballot!#REF!</definedName>
    <definedName name="BCmt">Setup!$B$8:$N$8</definedName>
    <definedName name="BehalfEmail">Instructions!$B$56</definedName>
    <definedName name="Change_Applied" localSheetId="4">'Instructions Cont..'!#REF!</definedName>
    <definedName name="Change_Applied">Instructions!$B$51</definedName>
    <definedName name="commentgroup">Instructions!$B$43</definedName>
    <definedName name="Comments" localSheetId="4">'Instructions Cont..'!#REF!</definedName>
    <definedName name="Comments">Instructions!$B$40</definedName>
    <definedName name="ComTime">Instructions!$B$58</definedName>
    <definedName name="Considered" localSheetId="4">'Instructions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4">'Instructions Cont..'!#REF!</definedName>
    <definedName name="Disposition">Instructions!$B$44</definedName>
    <definedName name="Disposition_Comment" localSheetId="4">'Instructions Cont..'!#REF!</definedName>
    <definedName name="Disposition_Comment">Instructions!$B$48</definedName>
    <definedName name="Disposition_Committee" localSheetId="4">'Instructions Cont..'!#REF!</definedName>
    <definedName name="Disposition_Committee">Instructions!$B$46</definedName>
    <definedName name="Disposition2">'Instructions Cont..'!$A$2</definedName>
    <definedName name="dispositionstatus">Setup!$A$20:$K$20</definedName>
    <definedName name="Dispstat">Setup!$A$19</definedName>
    <definedName name="Domain" localSheetId="4">'Instructions Cont..'!#REF!</definedName>
    <definedName name="Domain">Instructions!$B$35</definedName>
    <definedName name="Existing_Wording" localSheetId="4">'Instructions Cont..'!#REF!</definedName>
    <definedName name="Existing_Wording">Instructions!$B$38</definedName>
    <definedName name="FilterRow">Ballot!$3:$3</definedName>
    <definedName name="FirstRow">Ballot!$4:$4</definedName>
    <definedName name="For_Against_Abstain" localSheetId="4">'Instructions Cont..'!#REF!</definedName>
    <definedName name="For_Against_Abstain">Instructions!$B$50</definedName>
    <definedName name="ID" localSheetId="4">'Instructions Cont..'!#REF!</definedName>
    <definedName name="ID">Instructions!$B$57</definedName>
    <definedName name="Identifier" localSheetId="4">'Instructions Cont..'!#REF!</definedName>
    <definedName name="Identifier">Instructions!#REF!</definedName>
    <definedName name="IDNumCol">Ballot!#REF!</definedName>
    <definedName name="InPerson">Submitter!#REF!</definedName>
    <definedName name="InPersReq">Ballot!$L$4:$L$341</definedName>
    <definedName name="LastCol">Ballot!$AA:$AA</definedName>
    <definedName name="LastRow">Ballot!#REF!</definedName>
    <definedName name="Number">Ballot!$A:$A</definedName>
    <definedName name="NumberID" localSheetId="4">'Instructions Cont..'!#REF!</definedName>
    <definedName name="NumberID">Instructions!$B$7</definedName>
    <definedName name="OnBehalfOf" localSheetId="4">'Instructions Cont..'!#REF!</definedName>
    <definedName name="OnBehalfOf">Instructions!$B$55</definedName>
    <definedName name="Ov">Submitter!$F$9</definedName>
    <definedName name="OverallVote">Submitter!$G$9</definedName>
    <definedName name="OVote">Setup!$B$9:$D$9</definedName>
    <definedName name="_xlnm.Print_Area" localSheetId="2">Ballot!$B$1:$K$341</definedName>
    <definedName name="_xlnm.Print_Area" localSheetId="6">'Co-Chair Guidelines'!#REF!</definedName>
    <definedName name="_xlnm.Print_Area" localSheetId="5">'Format Guidelines'!#REF!</definedName>
    <definedName name="_xlnm.Print_Area" localSheetId="3">Instructions!$A:$I</definedName>
    <definedName name="_xlnm.Print_Area" localSheetId="4">'Instructions Cont..'!#REF!</definedName>
    <definedName name="_xlnm.Print_Area" localSheetId="8">Setup!#REF!</definedName>
    <definedName name="_xlnm.Print_Area" localSheetId="0">Submitter!$A$1:$L$9</definedName>
    <definedName name="_xlnm.Print_Titles" localSheetId="2">Ballot!#REF!,Ballot!$1:$2</definedName>
    <definedName name="_xlnm.Print_Titles" localSheetId="6">'Co-Chair Guidelines'!#REF!,'Co-Chair Guidelines'!$1:$8</definedName>
    <definedName name="_xlnm.Print_Titles" localSheetId="5">'Format Guidelines'!#REF!,'Format Guidelines'!$1:$8</definedName>
    <definedName name="_xlnm.Print_Titles" localSheetId="8">Setup!#REF!,Setup!$3:$10</definedName>
    <definedName name="_xlnm.Print_Titles" localSheetId="0">Submitter!$A:$A,Submitter!$1:$9</definedName>
    <definedName name="Proposed_Wording" localSheetId="4">'Instructions Cont..'!#REF!</definedName>
    <definedName name="Proposed_Wording">Instructions!$B$39</definedName>
    <definedName name="Pubs" localSheetId="4">'Instructions Cont..'!#REF!</definedName>
    <definedName name="Pubs">Instructions!$B$36</definedName>
    <definedName name="RecFrom">Instructions!$B$59</definedName>
    <definedName name="ReferredTo">Instructions!$B$58</definedName>
    <definedName name="Responsibility" localSheetId="4">'Instructions Cont..'!#REF!</definedName>
    <definedName name="Responsibility">Instructions!$B$49</definedName>
    <definedName name="ResReq">Instructions!$B$41</definedName>
    <definedName name="RilterRow">Ballot!$3:$3</definedName>
    <definedName name="SArtifact" localSheetId="6">'Co-Chair Guidelines'!$B$1:$J$1</definedName>
    <definedName name="SArtifact" localSheetId="5">'Format Guidelines'!$B$1:$J$1</definedName>
    <definedName name="SArtifact">Setup!$B$3:$J$3</definedName>
    <definedName name="SBallot" localSheetId="6">'Co-Chair Guidelines'!$B$5:$AA$5</definedName>
    <definedName name="SBallot" localSheetId="5">'Format Guidelines'!$B$5:$AA$5</definedName>
    <definedName name="SBallot">Setup!$B$7:$AE$7</definedName>
    <definedName name="SBallot2">Setup!$B$7:$AF$7</definedName>
    <definedName name="SCmt" localSheetId="6">'Co-Chair Guidelines'!$B$3:$R$3</definedName>
    <definedName name="SCmt" localSheetId="5">'Format Guidelines'!$B$3:$R$3</definedName>
    <definedName name="SCmt">Setup!$B$5:$U$5</definedName>
    <definedName name="SDisp" localSheetId="6">'Co-Chair Guidelines'!$B$2:$G$2</definedName>
    <definedName name="SDisp" localSheetId="5">'Format Guidelines'!$B$2:$G$2</definedName>
    <definedName name="SDisp">Setup!$B$4:$H$4</definedName>
    <definedName name="SDisp2">Setup!$B$4:$E$4</definedName>
    <definedName name="Section" localSheetId="4">'Instructions Cont..'!#REF!</definedName>
    <definedName name="Section">Instructions!$B$34</definedName>
    <definedName name="Status">Instructions!$B$60</definedName>
    <definedName name="SubByCol">Ballot!$Y:$Y</definedName>
    <definedName name="SubByNameCell">Submitter!$F$3</definedName>
    <definedName name="SubByOrg">Submitter!$F$6</definedName>
    <definedName name="SubChangeCol">Ballot!$X:$X</definedName>
    <definedName name="SubmittedBy" localSheetId="4">'Instructions Cont..'!#REF!</definedName>
    <definedName name="SubmittedBy">Instructions!$B$53</definedName>
    <definedName name="SubmitterOrganization" localSheetId="4">'Instructions Cont..'!#REF!</definedName>
    <definedName name="SubmitterOrganization">Instructions!$B$54</definedName>
    <definedName name="SubstantiveChange" localSheetId="4">'Instructions Cont..'!#REF!</definedName>
    <definedName name="SubstantiveChange">Instructions!$B$52</definedName>
    <definedName name="SVote" localSheetId="6">'Co-Chair Guidelines'!$B$4:$G$4</definedName>
    <definedName name="SVote" localSheetId="5">'Format Guidelines'!$B$4:$G$4</definedName>
    <definedName name="SVote">Setup!$B$6:$F$6</definedName>
    <definedName name="TC_List">Setup!$F$31</definedName>
    <definedName name="Type" localSheetId="4">'Instructions Cont..'!#REF!</definedName>
    <definedName name="Type">Instructions!$B$37</definedName>
    <definedName name="Vote" localSheetId="4">'Instructions Cont..'!#REF!</definedName>
    <definedName name="Vote">Instructions!#REF!</definedName>
    <definedName name="Withdraw" localSheetId="4">'Instructions Cont..'!#REF!</definedName>
    <definedName name="Withdraw">Instructions!$B$45</definedName>
    <definedName name="Z_34389477_5FA6_40B3_87C9_165B46F45329_.wvu.Cols" localSheetId="2" hidden="1">Ballot!$F:$F</definedName>
    <definedName name="Z_34389477_5FA6_40B3_87C9_165B46F45329_.wvu.FilterData" localSheetId="2" hidden="1">Ballot!$B$3:$AF$341</definedName>
    <definedName name="Z_34389477_5FA6_40B3_87C9_165B46F45329_.wvu.PrintArea" localSheetId="2" hidden="1">Ballot!$B$1:$K$341</definedName>
    <definedName name="Z_34389477_5FA6_40B3_87C9_165B46F45329_.wvu.PrintArea" localSheetId="3" hidden="1">Instructions!$A:$I</definedName>
    <definedName name="Z_34389477_5FA6_40B3_87C9_165B46F45329_.wvu.PrintArea" localSheetId="0" hidden="1">Submitter!$A$1:$L$9</definedName>
    <definedName name="Z_34389477_5FA6_40B3_87C9_165B46F45329_.wvu.PrintTitles" localSheetId="0" hidden="1">Submitter!$A:$A,Submitter!$1:$9</definedName>
    <definedName name="Z_490331D8_C318_4B0F_B366_92662263E6FB_.wvu.Cols" localSheetId="2" hidden="1">Ballot!$F:$F</definedName>
    <definedName name="Z_490331D8_C318_4B0F_B366_92662263E6FB_.wvu.FilterData" localSheetId="2" hidden="1">Ballot!$B$3:$AF$3</definedName>
    <definedName name="Z_490331D8_C318_4B0F_B366_92662263E6FB_.wvu.PrintArea" localSheetId="2" hidden="1">Ballot!$B$1:$K$341</definedName>
    <definedName name="Z_490331D8_C318_4B0F_B366_92662263E6FB_.wvu.PrintArea" localSheetId="3" hidden="1">Instructions!$A:$I</definedName>
    <definedName name="Z_490331D8_C318_4B0F_B366_92662263E6FB_.wvu.PrintArea" localSheetId="0" hidden="1">Submitter!$A$1:$L$9</definedName>
    <definedName name="Z_490331D8_C318_4B0F_B366_92662263E6FB_.wvu.PrintTitles" localSheetId="0" hidden="1">Submitter!$A:$A,Submitter!$1:$9</definedName>
    <definedName name="Z_5055F99D_C3B4_42A1_8C71_2C8C19A0745E_.wvu.Cols" localSheetId="2" hidden="1">Ballot!$F:$F</definedName>
    <definedName name="Z_5055F99D_C3B4_42A1_8C71_2C8C19A0745E_.wvu.FilterData" localSheetId="2" hidden="1">Ballot!$B$3:$AF$3</definedName>
    <definedName name="Z_5055F99D_C3B4_42A1_8C71_2C8C19A0745E_.wvu.PrintArea" localSheetId="2" hidden="1">Ballot!$B$1:$K$341</definedName>
    <definedName name="Z_5055F99D_C3B4_42A1_8C71_2C8C19A0745E_.wvu.PrintArea" localSheetId="3" hidden="1">Instructions!$A:$I</definedName>
    <definedName name="Z_5055F99D_C3B4_42A1_8C71_2C8C19A0745E_.wvu.PrintArea" localSheetId="0" hidden="1">Submitter!$A$1:$L$9</definedName>
    <definedName name="Z_5055F99D_C3B4_42A1_8C71_2C8C19A0745E_.wvu.PrintTitles" localSheetId="0" hidden="1">Submitter!$A:$A,Submitter!$1:$9</definedName>
    <definedName name="Z_8D2BE43A_F2EF_4076_B2E3_EC455DACFD6E_.wvu.Cols" localSheetId="2" hidden="1">Ballot!$F:$F</definedName>
    <definedName name="Z_8D2BE43A_F2EF_4076_B2E3_EC455DACFD6E_.wvu.FilterData" localSheetId="2" hidden="1">Ballot!$A$3:$AK$341</definedName>
    <definedName name="Z_8D2BE43A_F2EF_4076_B2E3_EC455DACFD6E_.wvu.PrintArea" localSheetId="2" hidden="1">Ballot!$B$1:$K$341</definedName>
    <definedName name="Z_8D2BE43A_F2EF_4076_B2E3_EC455DACFD6E_.wvu.PrintArea" localSheetId="3" hidden="1">Instructions!$A:$I</definedName>
    <definedName name="Z_8D2BE43A_F2EF_4076_B2E3_EC455DACFD6E_.wvu.PrintArea" localSheetId="0" hidden="1">Submitter!$A$1:$L$9</definedName>
    <definedName name="Z_8D2BE43A_F2EF_4076_B2E3_EC455DACFD6E_.wvu.PrintTitles" localSheetId="0" hidden="1">Submitter!$A:$A,Submitter!$1:$9</definedName>
    <definedName name="Z_969996EC_2958_4FED_850A_0A9758810918_.wvu.Cols" localSheetId="2" hidden="1">Ballot!$F:$F</definedName>
    <definedName name="Z_969996EC_2958_4FED_850A_0A9758810918_.wvu.FilterData" localSheetId="2" hidden="1">Ballot!$B$3:$AF$341</definedName>
    <definedName name="Z_969996EC_2958_4FED_850A_0A9758810918_.wvu.PrintArea" localSheetId="2" hidden="1">Ballot!$B$1:$K$341</definedName>
    <definedName name="Z_969996EC_2958_4FED_850A_0A9758810918_.wvu.PrintArea" localSheetId="3" hidden="1">Instructions!$A:$I</definedName>
    <definedName name="Z_969996EC_2958_4FED_850A_0A9758810918_.wvu.PrintArea" localSheetId="0" hidden="1">Submitter!$A$1:$L$9</definedName>
    <definedName name="Z_969996EC_2958_4FED_850A_0A9758810918_.wvu.PrintTitles" localSheetId="0" hidden="1">Submitter!$A:$A,Submitter!$1:$9</definedName>
    <definedName name="Z_BB2AAE75_3044_4C77_88A1_7020196AB93A_.wvu.Cols" localSheetId="2" hidden="1">Ballot!$F:$F</definedName>
    <definedName name="Z_BB2AAE75_3044_4C77_88A1_7020196AB93A_.wvu.FilterData" localSheetId="2" hidden="1">Ballot!$B$3:$AF$3</definedName>
    <definedName name="Z_BB2AAE75_3044_4C77_88A1_7020196AB93A_.wvu.PrintArea" localSheetId="2" hidden="1">Ballot!$B$1:$K$341</definedName>
    <definedName name="Z_BB2AAE75_3044_4C77_88A1_7020196AB93A_.wvu.PrintArea" localSheetId="3" hidden="1">Instructions!$A:$I</definedName>
    <definedName name="Z_BB2AAE75_3044_4C77_88A1_7020196AB93A_.wvu.PrintArea" localSheetId="0" hidden="1">Submitter!$A$1:$L$9</definedName>
    <definedName name="Z_BB2AAE75_3044_4C77_88A1_7020196AB93A_.wvu.PrintTitles" localSheetId="0" hidden="1">Submitter!$A:$A,Submitter!$1:$9</definedName>
  </definedNames>
  <calcPr calcId="152511"/>
  <customWorkbookViews>
    <customWorkbookView name="lisa.nelson - Personal View" guid="{8D2BE43A-F2EF-4076-B2E3-EC455DACFD6E}" mergeInterval="0" personalView="1" maximized="1" xWindow="-8" yWindow="-8" windowWidth="1936" windowHeight="1056" tabRatio="825" activeSheetId="2"/>
    <customWorkbookView name="Lynn - Personal View" guid="{34389477-5FA6-40B3-87C9-165B46F45329}" mergeInterval="0" personalView="1" maximized="1" xWindow="1" yWindow="1" windowWidth="1366" windowHeight="506" tabRatio="825" activeSheetId="2"/>
    <customWorkbookView name="Benjamin Flessner - Personal View" guid="{5055F99D-C3B4-42A1-8C71-2C8C19A0745E}" mergeInterval="0" personalView="1" maximized="1" xWindow="-8" yWindow="1432" windowWidth="1552" windowHeight="848" tabRatio="825" activeSheetId="1"/>
    <customWorkbookView name="Nell Lapres - Personal View" guid="{BB2AAE75-3044-4C77-88A1-7020196AB93A}" mergeInterval="0" personalView="1" maximized="1" xWindow="-8" yWindow="-8" windowWidth="1936" windowHeight="1056" tabRatio="825" activeSheetId="8"/>
    <customWorkbookView name="jstamm - Personal View" guid="{490331D8-C318-4B0F-B366-92662263E6FB}" mergeInterval="0" personalView="1" maximized="1" xWindow="1672" yWindow="-8" windowWidth="1696" windowHeight="1066" tabRatio="825" activeSheetId="2"/>
    <customWorkbookView name="Brett A Marquard - Personal View" guid="{969996EC-2958-4FED-850A-0A9758810918}" mergeInterval="0" personalView="1" maximized="1" xWindow="1592" yWindow="-8" windowWidth="1936" windowHeight="1066" tabRatio="825" activeSheetId="2"/>
  </customWorkbookViews>
</workbook>
</file>

<file path=xl/calcChain.xml><?xml version="1.0" encoding="utf-8"?>
<calcChain xmlns="http://schemas.openxmlformats.org/spreadsheetml/2006/main">
  <c r="Z206" i="2" l="1"/>
  <c r="Y206" i="2"/>
  <c r="Z240" i="2"/>
  <c r="Y240" i="2"/>
  <c r="Z239" i="2"/>
  <c r="Y239" i="2"/>
  <c r="Z238" i="2"/>
  <c r="Y238" i="2"/>
  <c r="Z237" i="2"/>
  <c r="Y237" i="2"/>
  <c r="Z236" i="2"/>
  <c r="Y236" i="2"/>
  <c r="Z235" i="2"/>
  <c r="Y235" i="2"/>
  <c r="Z234" i="2"/>
  <c r="Y234" i="2"/>
  <c r="Z233" i="2"/>
  <c r="Y233" i="2"/>
  <c r="Z232" i="2"/>
  <c r="Y232" i="2"/>
  <c r="Z231" i="2"/>
  <c r="Y231" i="2"/>
  <c r="Z230" i="2"/>
  <c r="Y230" i="2"/>
  <c r="Z229" i="2"/>
  <c r="Y229" i="2"/>
  <c r="Z228" i="2"/>
  <c r="Y228" i="2"/>
  <c r="Z227" i="2"/>
  <c r="Y227" i="2"/>
  <c r="Y226" i="2"/>
  <c r="Z225" i="2"/>
  <c r="Y225" i="2"/>
  <c r="Z224" i="2"/>
  <c r="Y224" i="2"/>
  <c r="Z223" i="2"/>
  <c r="Y223" i="2"/>
  <c r="Z222" i="2"/>
  <c r="Y222" i="2"/>
  <c r="Z221" i="2"/>
  <c r="Y221" i="2"/>
  <c r="Z220" i="2"/>
  <c r="Y220" i="2"/>
  <c r="Z219" i="2"/>
  <c r="Y219" i="2"/>
  <c r="Z218" i="2"/>
  <c r="Y218" i="2"/>
  <c r="Z217" i="2"/>
  <c r="Y217" i="2"/>
  <c r="Z216" i="2"/>
  <c r="Y216" i="2"/>
  <c r="Z215" i="2"/>
  <c r="Y215" i="2"/>
  <c r="Z214" i="2"/>
  <c r="Y214" i="2"/>
  <c r="Z213" i="2"/>
  <c r="Y213" i="2"/>
  <c r="Z212" i="2"/>
  <c r="Y212" i="2"/>
  <c r="Z211" i="2"/>
  <c r="Y211" i="2"/>
  <c r="Z210" i="2"/>
  <c r="Y210" i="2"/>
  <c r="Z209" i="2"/>
  <c r="Y209" i="2"/>
  <c r="Z208" i="2"/>
  <c r="Y208" i="2"/>
  <c r="Z207" i="2"/>
  <c r="Y207" i="2"/>
  <c r="Y24" i="2" l="1"/>
  <c r="Z24" i="2"/>
  <c r="Y25" i="2"/>
  <c r="Z25" i="2"/>
  <c r="Y26" i="2"/>
  <c r="Z26" i="2"/>
  <c r="Y27" i="2"/>
  <c r="Z27" i="2"/>
  <c r="Y28" i="2"/>
  <c r="Z28" i="2"/>
  <c r="Y29" i="2"/>
  <c r="Z29" i="2"/>
  <c r="Y30" i="2"/>
  <c r="Z30" i="2"/>
  <c r="Y31" i="2"/>
  <c r="Z31" i="2"/>
  <c r="Y32" i="2"/>
  <c r="Z32" i="2"/>
  <c r="Y33" i="2"/>
  <c r="Z33" i="2"/>
  <c r="Y34" i="2"/>
  <c r="Z34" i="2"/>
  <c r="Y38" i="2"/>
  <c r="Z38" i="2"/>
  <c r="Y39" i="2"/>
  <c r="Z39" i="2"/>
  <c r="Y40" i="2"/>
  <c r="Z40" i="2"/>
  <c r="Y41" i="2"/>
  <c r="Z41" i="2"/>
  <c r="Y42" i="2"/>
  <c r="Z42" i="2"/>
  <c r="Y43" i="2"/>
  <c r="Z43" i="2"/>
  <c r="Y44" i="2"/>
  <c r="Z44" i="2"/>
  <c r="Y45" i="2"/>
  <c r="Z45" i="2"/>
  <c r="Y46" i="2"/>
  <c r="Z46" i="2"/>
  <c r="Y47" i="2"/>
  <c r="Z47" i="2"/>
  <c r="Y48" i="2"/>
  <c r="Z48" i="2"/>
  <c r="Y49" i="2"/>
  <c r="Z49" i="2"/>
  <c r="Y50" i="2"/>
  <c r="Z50" i="2"/>
  <c r="Y51" i="2"/>
  <c r="Z51" i="2"/>
  <c r="Y52" i="2"/>
  <c r="Z52" i="2"/>
  <c r="Y53" i="2"/>
  <c r="Z53" i="2"/>
  <c r="Y54" i="2"/>
  <c r="Z54" i="2"/>
  <c r="Y55" i="2"/>
  <c r="Z55" i="2"/>
  <c r="Y56" i="2"/>
  <c r="Z56" i="2"/>
  <c r="Y57" i="2"/>
  <c r="Z57" i="2"/>
  <c r="Y58" i="2"/>
  <c r="Z58" i="2"/>
  <c r="Y59" i="2"/>
  <c r="Z59" i="2"/>
  <c r="Y60" i="2"/>
  <c r="Z60" i="2"/>
  <c r="Y61" i="2"/>
  <c r="Z61" i="2"/>
  <c r="Y62" i="2"/>
  <c r="Z62" i="2"/>
  <c r="Y63" i="2"/>
  <c r="Z63" i="2"/>
  <c r="Y64" i="2"/>
  <c r="Z64" i="2"/>
  <c r="Y65" i="2"/>
  <c r="Z65" i="2"/>
  <c r="Y66" i="2"/>
  <c r="Z66" i="2"/>
  <c r="Y67" i="2"/>
  <c r="Z67" i="2"/>
  <c r="Y68" i="2"/>
  <c r="Z68" i="2"/>
  <c r="Y69" i="2"/>
  <c r="Z69" i="2"/>
  <c r="Y70" i="2"/>
  <c r="Z70" i="2"/>
  <c r="Y71" i="2"/>
  <c r="Z71" i="2"/>
  <c r="Y72" i="2"/>
  <c r="Z72" i="2"/>
  <c r="Y73" i="2"/>
  <c r="Z73" i="2"/>
  <c r="Y74" i="2"/>
  <c r="Z74" i="2"/>
  <c r="Y75" i="2"/>
  <c r="Z75" i="2"/>
  <c r="Y76" i="2"/>
  <c r="Z76" i="2"/>
  <c r="Y77" i="2"/>
  <c r="Z77" i="2"/>
  <c r="Y78" i="2"/>
  <c r="Z78" i="2"/>
  <c r="Y79" i="2"/>
  <c r="Z79" i="2"/>
  <c r="Y80" i="2"/>
  <c r="Z80" i="2"/>
  <c r="Y81" i="2"/>
  <c r="Z81" i="2"/>
  <c r="Y82" i="2"/>
  <c r="Z82" i="2"/>
  <c r="Y83" i="2"/>
  <c r="Z83" i="2"/>
  <c r="Y84" i="2"/>
  <c r="Z84" i="2"/>
  <c r="Y85" i="2"/>
  <c r="Z85" i="2"/>
  <c r="Y86" i="2"/>
  <c r="Z86" i="2"/>
  <c r="Y87" i="2"/>
  <c r="Z87" i="2"/>
  <c r="Y88" i="2"/>
  <c r="Z88" i="2"/>
  <c r="Y89" i="2"/>
  <c r="Z89" i="2"/>
  <c r="Y90" i="2"/>
  <c r="Z90" i="2"/>
  <c r="Y91" i="2"/>
  <c r="Z91" i="2"/>
  <c r="Y92" i="2"/>
  <c r="Z92" i="2"/>
  <c r="Y93" i="2"/>
  <c r="Z93" i="2"/>
  <c r="Y94" i="2"/>
  <c r="Z94" i="2"/>
  <c r="Y95" i="2"/>
  <c r="Z95" i="2"/>
  <c r="Y96" i="2"/>
  <c r="Z96" i="2"/>
  <c r="Y97" i="2"/>
  <c r="Z97" i="2"/>
  <c r="Y98" i="2"/>
  <c r="Z98" i="2"/>
  <c r="Y99" i="2"/>
  <c r="Z99" i="2"/>
  <c r="Y100" i="2"/>
  <c r="Z100" i="2"/>
  <c r="Y101" i="2"/>
  <c r="Z101" i="2"/>
  <c r="Y102" i="2"/>
  <c r="Z102" i="2"/>
  <c r="Y103" i="2"/>
  <c r="Z103" i="2"/>
  <c r="Y104" i="2"/>
  <c r="Z104" i="2"/>
  <c r="Y105" i="2"/>
  <c r="Z105" i="2"/>
  <c r="Y106" i="2"/>
  <c r="Z106" i="2"/>
  <c r="Y107" i="2"/>
  <c r="Z107" i="2"/>
  <c r="Y108" i="2"/>
  <c r="Z108" i="2"/>
  <c r="Y109" i="2"/>
  <c r="Z109" i="2"/>
  <c r="Y110" i="2"/>
  <c r="Z110" i="2"/>
  <c r="Y111" i="2"/>
  <c r="Z111" i="2"/>
  <c r="Y112" i="2"/>
  <c r="Z112" i="2"/>
  <c r="Y113" i="2"/>
  <c r="Z113" i="2"/>
  <c r="Y114" i="2"/>
  <c r="Z114" i="2"/>
  <c r="Y127" i="2"/>
  <c r="Z127" i="2"/>
  <c r="Y128" i="2"/>
  <c r="Z128" i="2"/>
  <c r="Y129" i="2"/>
  <c r="Z129" i="2"/>
  <c r="Y130" i="2"/>
  <c r="Z130" i="2"/>
  <c r="Y131" i="2"/>
  <c r="Z131" i="2"/>
  <c r="Y132" i="2"/>
  <c r="Z132" i="2"/>
  <c r="Y133" i="2"/>
  <c r="Z133" i="2"/>
  <c r="Y134" i="2"/>
  <c r="Z134" i="2"/>
  <c r="Y135" i="2"/>
  <c r="Z135" i="2"/>
  <c r="Y136" i="2"/>
  <c r="Z136" i="2"/>
  <c r="Y137" i="2"/>
  <c r="Z137" i="2"/>
  <c r="Y138" i="2"/>
  <c r="Z138" i="2"/>
  <c r="Y139" i="2"/>
  <c r="Z139" i="2"/>
  <c r="Y140" i="2"/>
  <c r="Z140" i="2"/>
  <c r="Y141" i="2"/>
  <c r="Z141" i="2"/>
  <c r="Y142" i="2"/>
  <c r="Z142" i="2"/>
  <c r="Y143" i="2"/>
  <c r="Z143" i="2"/>
  <c r="Y144" i="2"/>
  <c r="Z144" i="2"/>
  <c r="Y145" i="2"/>
  <c r="Z145" i="2"/>
  <c r="Y146" i="2"/>
  <c r="Z146" i="2"/>
  <c r="Y147" i="2"/>
  <c r="Z147" i="2"/>
  <c r="Y148" i="2"/>
  <c r="Z148" i="2"/>
  <c r="Y149" i="2"/>
  <c r="Z149" i="2"/>
  <c r="Y150" i="2"/>
  <c r="Z150" i="2"/>
  <c r="Y151" i="2"/>
  <c r="Z151" i="2"/>
  <c r="Y152" i="2"/>
  <c r="Z152" i="2"/>
  <c r="Y153" i="2"/>
  <c r="Z153" i="2"/>
  <c r="Y154" i="2"/>
  <c r="Z154" i="2"/>
  <c r="Y155" i="2"/>
  <c r="Z155" i="2"/>
  <c r="Y156" i="2"/>
  <c r="Z156" i="2"/>
  <c r="Y157" i="2"/>
  <c r="Z157" i="2"/>
  <c r="Y158" i="2"/>
  <c r="Z158" i="2"/>
  <c r="Y159" i="2"/>
  <c r="Z159" i="2"/>
  <c r="Y160" i="2"/>
  <c r="Z160" i="2"/>
  <c r="Y161" i="2"/>
  <c r="Z161" i="2"/>
  <c r="Y162" i="2"/>
  <c r="Z162" i="2"/>
  <c r="Y163" i="2"/>
  <c r="Z163" i="2"/>
  <c r="Y164" i="2"/>
  <c r="Z164" i="2"/>
  <c r="Y165" i="2"/>
  <c r="Z165" i="2"/>
  <c r="Y166" i="2"/>
  <c r="Z166" i="2"/>
  <c r="Y167" i="2"/>
  <c r="Z167" i="2"/>
  <c r="Y168" i="2"/>
  <c r="Z168" i="2"/>
  <c r="Y169" i="2"/>
  <c r="Z169" i="2"/>
  <c r="Y170" i="2"/>
  <c r="Z170" i="2"/>
  <c r="Y171" i="2"/>
  <c r="Z171" i="2"/>
  <c r="Y172" i="2"/>
  <c r="Z172" i="2"/>
  <c r="Y173" i="2"/>
  <c r="Z173" i="2"/>
  <c r="Y174" i="2"/>
  <c r="Z174" i="2"/>
  <c r="Y175" i="2"/>
  <c r="Z175" i="2"/>
  <c r="Y176" i="2"/>
  <c r="Z176" i="2"/>
  <c r="Y177" i="2"/>
  <c r="Z177" i="2"/>
  <c r="Y178" i="2"/>
  <c r="Z178" i="2"/>
  <c r="Y179" i="2"/>
  <c r="Z179" i="2"/>
  <c r="Y180" i="2"/>
  <c r="Z180" i="2"/>
  <c r="Y181" i="2"/>
  <c r="Z181" i="2"/>
  <c r="Y182" i="2"/>
  <c r="Z182" i="2"/>
  <c r="Y183" i="2"/>
  <c r="Z183" i="2"/>
  <c r="Y184" i="2"/>
  <c r="Z184" i="2"/>
  <c r="Y185" i="2"/>
  <c r="Z185" i="2"/>
  <c r="Y186" i="2"/>
  <c r="Z186" i="2"/>
  <c r="Y187" i="2"/>
  <c r="Z187" i="2"/>
  <c r="Y188" i="2"/>
  <c r="Z188" i="2"/>
  <c r="Y189" i="2"/>
  <c r="Z189" i="2"/>
  <c r="Y190" i="2"/>
  <c r="Z190" i="2"/>
  <c r="Y191" i="2"/>
  <c r="Z191" i="2"/>
  <c r="Y192" i="2"/>
  <c r="Z192" i="2"/>
  <c r="Y193" i="2"/>
  <c r="Z193" i="2"/>
  <c r="Y194" i="2"/>
  <c r="Z194" i="2"/>
  <c r="Y195" i="2"/>
  <c r="Z195" i="2"/>
  <c r="Y196" i="2"/>
  <c r="Z196" i="2"/>
  <c r="Y197" i="2"/>
  <c r="Z197" i="2"/>
  <c r="Y198" i="2"/>
  <c r="Z198" i="2"/>
  <c r="Y199" i="2"/>
  <c r="Z199" i="2"/>
  <c r="Y200" i="2"/>
  <c r="Z200" i="2"/>
  <c r="Y201" i="2"/>
  <c r="Z201" i="2"/>
  <c r="Y202" i="2"/>
  <c r="Z202" i="2"/>
  <c r="Y203" i="2"/>
  <c r="Z203" i="2"/>
  <c r="Y204" i="2"/>
  <c r="Z204" i="2"/>
  <c r="Y205" i="2"/>
  <c r="Z205" i="2"/>
  <c r="B9" i="9"/>
  <c r="C2" i="9"/>
  <c r="C3" i="9"/>
  <c r="C4" i="9"/>
  <c r="C5" i="9"/>
  <c r="C6" i="9"/>
  <c r="C7" i="9"/>
  <c r="C8" i="9"/>
  <c r="C9" i="9"/>
  <c r="A10" i="1"/>
</calcChain>
</file>

<file path=xl/sharedStrings.xml><?xml version="1.0" encoding="utf-8"?>
<sst xmlns="http://schemas.openxmlformats.org/spreadsheetml/2006/main" count="2593" uniqueCount="1053">
  <si>
    <t>If the Disposition is "Refer", then select the WG that is ultimately responsible for resolving the ballot comment.  Otherwise, leave the column blank.  If the Disposition is "Pending" for action by another WG, select the appropriate WG.</t>
  </si>
  <si>
    <t>Identifies a specific person in the WG (or disposition WG) that will ensure that any accepted changes are applied to subsequent materials published by the WG (e.g. updating storyboards, updating DMIMs, etc.).</t>
  </si>
  <si>
    <t>Use this column to indicate the WG you have referred this ballot comment to.</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</si>
  <si>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</si>
  <si>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</si>
  <si>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</si>
  <si>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</si>
  <si>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</si>
  <si>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</si>
  <si>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</si>
  <si>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</si>
  <si>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</si>
  <si>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</si>
  <si>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</si>
  <si>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</si>
  <si>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</si>
  <si>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</si>
  <si>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</si>
  <si>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</si>
  <si>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</si>
  <si>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</si>
  <si>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</si>
  <si>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</si>
  <si>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</si>
  <si>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</si>
  <si>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</si>
  <si>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</si>
  <si>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</si>
  <si>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</si>
  <si>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</si>
  <si>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</si>
  <si>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</si>
  <si>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</si>
  <si>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</si>
  <si>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</si>
  <si>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</si>
  <si>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</si>
  <si>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</si>
  <si>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</si>
  <si>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</si>
  <si>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</si>
  <si>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</si>
  <si>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</si>
  <si>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</si>
  <si>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</si>
  <si>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</si>
  <si>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</si>
  <si>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</si>
  <si>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</si>
  <si>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</si>
  <si>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</si>
  <si>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</si>
  <si>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</si>
  <si>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</si>
  <si>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</si>
  <si>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</si>
  <si>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</si>
  <si>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</si>
  <si>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</si>
  <si>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</si>
  <si>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</si>
  <si>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</si>
  <si>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Medical Records: Composite Privacy Consent Directive, Release 1</t>
  </si>
  <si>
    <t>Attach</t>
  </si>
  <si>
    <t>Attachments</t>
  </si>
  <si>
    <t>Disposition WG</t>
  </si>
  <si>
    <t>Architectural Review Board</t>
  </si>
  <si>
    <t>Pending input from other WG</t>
  </si>
  <si>
    <t>Considered - No action required</t>
  </si>
  <si>
    <t>Considered - Question Answered</t>
  </si>
  <si>
    <t>Ballot WG</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</si>
  <si>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</si>
  <si>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</si>
  <si>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</si>
  <si>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</si>
  <si>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</si>
  <si>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</si>
  <si>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</si>
  <si>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</si>
  <si>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</si>
  <si>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</si>
  <si>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</si>
  <si>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</si>
  <si>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</si>
  <si>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In person resolution requested</t>
  </si>
  <si>
    <t>Artifact ID</t>
  </si>
  <si>
    <t>Persuasive</t>
  </si>
  <si>
    <t>Persuasive with mod</t>
  </si>
  <si>
    <t>Not persuasive</t>
  </si>
  <si>
    <t>Not persuasive with mod</t>
  </si>
  <si>
    <t>Not related</t>
  </si>
  <si>
    <t>Considered for future use</t>
  </si>
  <si>
    <t>Pending input from submitter</t>
  </si>
  <si>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</si>
  <si>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</si>
  <si>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</si>
  <si>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</si>
  <si>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</si>
  <si>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</si>
  <si>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</si>
  <si>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</si>
  <si>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</si>
  <si>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</si>
  <si>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</si>
  <si>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</si>
  <si>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</si>
  <si>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</si>
  <si>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</si>
  <si>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</si>
  <si>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</si>
  <si>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</si>
  <si>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</si>
  <si>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</si>
  <si>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</si>
  <si>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</si>
  <si>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</si>
  <si>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</si>
  <si>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</si>
  <si>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Hierarchical Message Definition</t>
  </si>
  <si>
    <t>Refined Message Information Model</t>
  </si>
  <si>
    <t>Interaction</t>
  </si>
  <si>
    <t>Trigger Event</t>
  </si>
  <si>
    <t>Message Type</t>
  </si>
  <si>
    <t>Domain Message Information Model</t>
  </si>
  <si>
    <t>Storyboard</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</si>
  <si>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</si>
  <si>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</si>
  <si>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</si>
  <si>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</si>
  <si>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</si>
  <si>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</si>
  <si>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</si>
  <si>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</si>
  <si>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</si>
  <si>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</si>
  <si>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</si>
  <si>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</si>
  <si>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</si>
  <si>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</si>
  <si>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</si>
  <si>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</si>
  <si>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</si>
  <si>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</si>
  <si>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</si>
  <si>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</si>
  <si>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</si>
  <si>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</si>
  <si>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</si>
  <si>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</si>
  <si>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</si>
  <si>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</si>
  <si>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</si>
  <si>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</si>
  <si>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</si>
  <si>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</si>
  <si>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</si>
  <si>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</si>
  <si>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</si>
  <si>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</si>
  <si>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</si>
  <si>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</si>
  <si>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</si>
  <si>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</si>
  <si>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Committee Resolution</t>
  </si>
  <si>
    <t>Responsible Person</t>
  </si>
  <si>
    <t>RT</t>
  </si>
  <si>
    <t>RR</t>
  </si>
  <si>
    <t>For</t>
  </si>
  <si>
    <t>Against</t>
  </si>
  <si>
    <t>Abstain</t>
  </si>
  <si>
    <t>For, Against, Abstain</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</si>
  <si>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</si>
  <si>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</si>
  <si>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</si>
  <si>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</si>
  <si>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</si>
  <si>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</si>
  <si>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</si>
  <si>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</si>
  <si>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</si>
  <si>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</si>
  <si>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</si>
  <si>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</si>
  <si>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</si>
  <si>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</si>
  <si>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</si>
  <si>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</si>
  <si>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</si>
  <si>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</si>
  <si>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</si>
  <si>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</si>
  <si>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Ballot Committee Code</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</si>
  <si>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</si>
  <si>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</si>
  <si>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</si>
  <si>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</si>
  <si>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</si>
  <si>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</si>
  <si>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</si>
  <si>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</si>
  <si>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</si>
  <si>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</si>
  <si>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</si>
  <si>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</si>
  <si>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</si>
  <si>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</si>
  <si>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</si>
  <si>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</si>
  <si>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</si>
  <si>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</si>
  <si>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</si>
  <si>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</si>
  <si>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</si>
  <si>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</si>
  <si>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</si>
  <si>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</si>
  <si>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</si>
  <si>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</si>
  <si>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</si>
  <si>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</si>
  <si>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</si>
  <si>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</si>
  <si>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</si>
  <si>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</si>
  <si>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</si>
  <si>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</si>
  <si>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Enter Ballot Comments (Line Items)</t>
  </si>
  <si>
    <t>Notes</t>
  </si>
  <si>
    <t>Ballot Comment Submission</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</si>
  <si>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</si>
  <si>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</si>
  <si>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</si>
  <si>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</si>
  <si>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</si>
  <si>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</si>
  <si>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</si>
  <si>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</si>
  <si>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</si>
  <si>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</si>
  <si>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</si>
  <si>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</si>
  <si>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</si>
  <si>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</si>
  <si>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</si>
  <si>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</si>
  <si>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</si>
  <si>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</si>
  <si>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</si>
  <si>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ARB</t>
  </si>
  <si>
    <r>
      <t xml:space="preserve">Disposition </t>
    </r>
    <r>
      <rPr>
        <b/>
        <sz val="10"/>
        <color indexed="12"/>
        <rFont val="Arial"/>
        <family val="2"/>
      </rPr>
      <t>External Organization</t>
    </r>
  </si>
  <si>
    <t>Select the WG from the drop down list that will best be able to resolve the ballot comment.  
In some situations, the ballot comment is general in nature and can best be resolved by a non-chapter or -domain specific WG.  This can include  MnM (Modeling and Methodology) and INM (Infrastructure and Management).  Enter these WGs if you feel the ballot can best be resolved by these groups.  In some situations, chapter or domain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</si>
  <si>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Withdrawn
(Negative Ballot Line Items
Only)</t>
  </si>
  <si>
    <t xml:space="preserve">Enter a reason for the disposition as well as the context.  Some examples from the CQ WG include:
20130910 CQ WGM: The request has been found Not Persuasive because....
20131117 CQ Telecon: The group agreed to the proposed wording.
20131117 CQ Telecon: Editor recommends that proposed wording be accepted.  </t>
  </si>
  <si>
    <t>A Y/N indicator to be used by the WG co-chairs to indicate if the Responsible Person has indeed made the proposed changes and submitted updated materials to the WG.</t>
  </si>
  <si>
    <t xml:space="preserve">This column is auto filled from the Submitter Worksheet.  Submitter's should enter the name of the organization that they represent with respect to voting if different from the organization which employs them.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</si>
  <si>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and Organizational submitters pool comments from a variety of reviewers, who can then be tracked using this column.</t>
  </si>
  <si>
    <t>This column is autofilled from the Submitter Worksheet.  It is used to track the email address of the original submitter of the line item.  Many International Affiliates and Organizational submitters pool comments from a variety of reviewers, who can then be tracked using this column.</t>
  </si>
  <si>
    <t>Disposition 
External Organizaton</t>
  </si>
  <si>
    <t>If Disposition requires action from an external organization, such as another standards body or collaborating group, name the organization or group here.</t>
  </si>
  <si>
    <t>DA</t>
  </si>
  <si>
    <t>Domain Analysis Model</t>
  </si>
  <si>
    <t>SD</t>
  </si>
  <si>
    <t>SM</t>
  </si>
  <si>
    <t>SN</t>
  </si>
  <si>
    <t>SS</t>
  </si>
  <si>
    <t>Schema [typically FYI or Informative]</t>
  </si>
  <si>
    <t>Sample Instance - Message [typically FYI or Informative]</t>
  </si>
  <si>
    <t>Sample Instance - Document [typically FYI or Informative]</t>
  </si>
  <si>
    <t>Style Sheet [typically FYI or Informative]</t>
  </si>
  <si>
    <t>Schematron [typically FYI or Informative]</t>
  </si>
  <si>
    <t>This is an identifier used by HL7 WGs.  Please do not alter.</t>
  </si>
  <si>
    <t>Work Group Reconciliation (sections in turquoise)</t>
  </si>
  <si>
    <t>This is a free text field that WGs can use to track similar or identical ballot comments.  For example,  if a WG receives 10 identical or similar ballot comments the WG can place a code (e.g. C1) in this column beside each of the 10 ballot comments.  The WG can then apply the sort filter to view all of the similar ballot comments at the same time.</t>
  </si>
  <si>
    <r>
      <t>Identifier internal to the organization or Affiliate submitting the ballot.  This should be a meaningful number to the organization or Affiliate submitter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2"/>
      </rPr>
      <t>If additional rows are added, please do so after the last row in the ballot spreadsheet to ensure that the sequential numbers are maintained.</t>
    </r>
  </si>
  <si>
    <t>Using the Existing Wording as a template, denote the desired changes.</t>
  </si>
  <si>
    <t>Reason for the Change.  For purposes of WG review state why this change would be beneficIal.  Should the proposed wording require further comment or clarificaton enter it following your rationale.</t>
  </si>
  <si>
    <t>In Person Resolution Requested?</t>
  </si>
  <si>
    <t>Y, N, or blank indicator to be used by the WG co-chairs to indicate if the line item is or. If any confusion as to status, may be a substantive change.  NOTE: Substantive change is only a consideration on Normative Ballot items.
The ANSI definition of substantive change is "A substantive change in a proposed American National Standard is one that directly and materially affects the use of the standard. Examples of substantive changes are "shall" to "should" or "should" to "shall"; addition, deletion or revision of requirements, regardless of the number of changes; addition of mandatory compliance with referenced standards."
The HL ER mirrors the ANSI definition and adds the following: "A substantive change is any change that materially affects the intent or content of the proposed HL7 ANS as balloted; e.g., alters the information content of a message, the circumstances under which it would be sent, or the interpretation of its content."   
The ARB, pending endorsement by the TSC, has put forward the following:
"A substantive change is one that changes the semantics of a given specification, i.e. representational changes should &lt;&lt;not&gt;&gt; be considered substantive in the context of the source specification itself &lt;&lt;unless&gt;&gt; such representational changes could substantively change down-stream derivative products of the specification, including either/both derivative semantics and/or derivative serializations or other wire-format-sensitive constructs." 
Any substantive change shall necessitate a subsequent normative ballot of the same content; allowing the consensus group to respond, reaffirm, or change their vote due to the substantive change.</t>
  </si>
  <si>
    <t>In the event votes are taken to aid in your line item resolutions, there are three columns available for capturing the number of each type of vote response, FOR or AGAINST the proposed resolution, or ABSTAIN from the vote.  Note: votes are required for Normative Ballot line items; votes may be taken for Informative and DSTU Ballot line items, but are not required; typically no votes are taken for Comment-only Ballot line items.  No votes are necessary on Affirmative line item comments.</t>
  </si>
  <si>
    <t>RI</t>
  </si>
  <si>
    <t>Reference Information Model</t>
  </si>
  <si>
    <t>Common Message Elements (CMET)</t>
  </si>
  <si>
    <t>UD</t>
  </si>
  <si>
    <t>XD</t>
  </si>
  <si>
    <t>XS</t>
  </si>
  <si>
    <t>XML-ITS Structure</t>
  </si>
  <si>
    <t>AD</t>
  </si>
  <si>
    <t>Data Type - Abstract</t>
  </si>
  <si>
    <t>TP</t>
  </si>
  <si>
    <t>Transport Protocol</t>
  </si>
  <si>
    <t>Application Role</t>
  </si>
  <si>
    <t>BLANK</t>
  </si>
  <si>
    <t>NOS (Not Otherwise Specified) / Other</t>
  </si>
  <si>
    <t>Not artifact specific; e.g. description, illustration, definition, etc.</t>
  </si>
  <si>
    <t>Use this column to indicate the WG or external organization from which the WG received the resolution for this ballot comment, if different from [Disposition] WG or [Disposition] external organization identified previously.</t>
  </si>
  <si>
    <t>Data Type UML-ITS</t>
  </si>
  <si>
    <t xml:space="preserve">Data Type XML-ITS </t>
  </si>
  <si>
    <t>Submitters can use this field to indicate that they would appreciate discussing particular comments in person during a WGM session.  Co-Chairs can likewise mark this field to indicate comments they think should be discussed in person.  Please note that due to time constraints not all comments can be reviewed at WGMs.</t>
  </si>
  <si>
    <r>
      <t>Withdrawn</t>
    </r>
    <r>
      <rPr>
        <sz val="10"/>
        <rFont val="Arial"/>
        <family val="2"/>
      </rPr>
      <t xml:space="preserve">
This term relates to the decision by a submitter to accept the dispostion of the line item proposed by the WG. Seeking the withdrawal of a Normative Ballot negaive line item is particularly important, since a withdrawn negative becomes an affirmative.  Of the other Ballot Types (Informative, DSTU, Comment-only) seeking the withdrawal of a negative may certainly contribute toward the Ballot passing, but it is not required; particularly on a Comment-only Ballot.
This field is used when the submitter agrees to "Withdraw" the negative line item particularly a Normative Ballot negative line item.  While the HL7 Governance and Operations Manual (GOM) section 13.01.04 mentions withdrawal of negative line items for Informative Ballots; the primary focus of withdrawals relates to Normative Ballots as addressed in the HL7 Essential Requirements (ER) at section 02.09 .  
To help submitters and co-chairs understand the use of "Withdrawn", the following example scenarios indicate when "Withdrawn" might be used: 
1) the WG has agreed to make the requested change; e.g. found the comment "Persuasive" 
2) the WG has agreed to make the requested change (Persuasive), but with modification to it or portions therof 
3) the WG has found the requested change to be persuasive but out-of scope for the particular ballot cycle and the submiter has agreed to submit the change for the next release 
4) the WG has found the requested change to be non-persuasive and has convinced the submitter to accept that decision.  
If the negative submitter agrees to "Withdraw" a negative line item it must be recorded in the ballot spreadsheet as a Y. Should the submitter, for whatever reason, not agree to withdraw a negative comment found persuasive, this column should be marked "resolved". In all other cases where the submitter refuses to withdraw the negative comment it should be left blank.
The intent of this field is to help manage negative line items, but the WG may elect to manage affirmative comments (suggestions, typos, questions) using this field if they so desire.
This field may be populated based on the ballotter's verbal statement in a WGM, in a teleconference or in a private conversation with a WG co-chair. The intention will be documented in the minutes as appropriate and on the ballot spreadsheet. The entry must be dated if it occurs outside of a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family val="2"/>
      </rPr>
      <t xml:space="preserve">
The submitter has been convinced by the WG to retract the ballot line item.  This may be due to a decision to make the change in a future version or a misunderstanding about the content. This action is not to be confused with a withdrawal which signifies the successful resolution of a negative line item; rather a line item retraction equates to the line item never having been submitter and it is not counted in any Ballot tally.
</t>
    </r>
    <r>
      <rPr>
        <sz val="10"/>
        <color indexed="8"/>
        <rFont val="Arial"/>
        <family val="2"/>
      </rPr>
      <t xml:space="preserve">
NOTE:  If the line item was previously referred, but withdrawn or retracted; once the line item is dealt with in the referral WG update the disposition as appropriate when the line item is resolved.</t>
    </r>
  </si>
  <si>
    <r>
      <t>Negative Vote:</t>
    </r>
    <r>
      <rPr>
        <sz val="10"/>
        <rFont val="Arial"/>
        <family val="2"/>
      </rPr>
      <t xml:space="preserve">
(NEG) Negative Vote with comment.  Use this in the situation where the content of the material is non-functional, incomplete or requires correction before final publication.  All Neg votes must be accompanied by comments and be resolved by the Work Group.
Note: the designation of a Negative with comment as either Major or Minor has been discontinued due to being to subjective in nature. HL7, under ANSI guidelines, does not differentiate a Negative with comment based on the supposed severity assigned by the submitter.  All Normative Ballot negative comments must be addressed, if not finally resolved, before the Ballot can move to ANSI for approval.  
</t>
    </r>
    <r>
      <rPr>
        <b/>
        <u/>
        <sz val="10"/>
        <rFont val="Arial"/>
        <family val="2"/>
      </rPr>
      <t xml:space="preserve">Affirmative Votes:
</t>
    </r>
    <r>
      <rPr>
        <sz val="10"/>
        <rFont val="Arial"/>
        <family val="2"/>
      </rPr>
      <t>(A-A) Affirmative Vote without qualification</t>
    </r>
    <r>
      <rPr>
        <b/>
        <u/>
        <sz val="10"/>
        <rFont val="Arial"/>
        <family val="2"/>
      </rPr>
      <t xml:space="preserve">
</t>
    </r>
    <r>
      <rPr>
        <sz val="10"/>
        <rFont val="Arial"/>
        <family val="2"/>
      </rPr>
      <t>(A-S) Affirmative Vote with  Suggestion.  Use this if you are including a suggestion (comment) for the WG's consideration; such as additional background information or justification for a particular solution.
(A-T) Affirmative Vote with Typo.  Use this if you are (comment) reporting a typographical error.
(A-Q) Affirmative Vote with Question.  Use this if you submitted a  question (comment) for consideration by the WG.
(A-C) Affirmative Vote with Comment - Use this for a generic Affirmative with a comment other than a suggestion, question, or typo .</t>
    </r>
  </si>
  <si>
    <t>The type of Artifact this Ballot line item affects; used to group like artifacts for resolution. The following are suggested values:</t>
  </si>
  <si>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Organizations and International Affiliates,  the Submitter must be one of your registered voters  to conform with ANSI guidelines.</t>
    </r>
    <r>
      <rPr>
        <b/>
        <u/>
        <sz val="9"/>
        <rFont val="Arial"/>
        <family val="2"/>
      </rPr>
      <t xml:space="preserve">
</t>
    </r>
    <r>
      <rPr>
        <b/>
        <sz val="9"/>
        <rFont val="Arial"/>
        <family val="2"/>
      </rPr>
      <t>BALLOT WORKSHEET:</t>
    </r>
    <r>
      <rPr>
        <sz val="9"/>
        <rFont val="Arial"/>
        <family val="2"/>
      </rPr>
      <t xml:space="preserve">
Several columns utilize drop-down lists of valid values, denoted by a down-arrow to the right of the cell.  Most columns utilize a filter which appears as a drop down in the gray row directly below the column header row.
Submitters, please complete all </t>
    </r>
    <r>
      <rPr>
        <b/>
        <sz val="9"/>
        <rFont val="Arial"/>
        <family val="2"/>
      </rPr>
      <t xml:space="preserve">lavender </t>
    </r>
    <r>
      <rPr>
        <sz val="9"/>
        <rFont val="Arial"/>
        <family val="2"/>
      </rPr>
      <t xml:space="preserve">columns as described below.
WG's use the columns in </t>
    </r>
    <r>
      <rPr>
        <b/>
        <sz val="9"/>
        <rFont val="Arial"/>
        <family val="2"/>
      </rPr>
      <t>turquoise</t>
    </r>
    <r>
      <rPr>
        <sz val="9"/>
        <rFont val="Arial"/>
        <family val="2"/>
      </rPr>
      <t xml:space="preserve"> to document the process of reconciling ballot comments.    
If you need to add a row, please do so near the bottom of the rows provided to maintain the item numbers.
If you encounter issues with the spreadsheet, please contact Karen Van Hentenryck (karenvan@hl7.org) at HL7 Headquarters.
</t>
    </r>
    <r>
      <rPr>
        <b/>
        <u/>
        <sz val="9"/>
        <rFont val="Arial"/>
        <family val="2"/>
      </rPr>
      <t>Reconciliation</t>
    </r>
    <r>
      <rPr>
        <sz val="9"/>
        <rFont val="Arial"/>
        <family val="2"/>
      </rPr>
      <t xml:space="preserve">; resolving ballot line items:
WGs,  please complete all </t>
    </r>
    <r>
      <rPr>
        <b/>
        <sz val="9"/>
        <rFont val="Arial"/>
        <family val="2"/>
      </rPr>
      <t xml:space="preserve">turquoise </t>
    </r>
    <r>
      <rPr>
        <sz val="9"/>
        <rFont val="Arial"/>
        <family val="2"/>
      </rPr>
      <t xml:space="preserve">columns as described below to resolve Ballot line item comments.
WG's are required to notify the comment submitter, as denoted by the Submitter worksheet or "On behalf of" column, of the resolution of each neagative Ballot line item.
</t>
    </r>
    <r>
      <rPr>
        <b/>
        <u/>
        <sz val="9"/>
        <rFont val="Arial"/>
        <family val="2"/>
      </rPr>
      <t>Submitting comments on behalf of another person:</t>
    </r>
    <r>
      <rPr>
        <sz val="9"/>
        <rFont val="Arial"/>
        <family val="2"/>
      </rPr>
      <t xml:space="preserve">
A submitter may cut and paste other peoples' comments into the spreadsheet and manually update the column titled "On behalf of" or may use a worksheet with the amalgamation macro in it (available from HL7 Inc. or HL7 Canada (standards@infoway-inforoute.ca)).  The amalgamation worksheet contains the necessary instructions to automatically populate the 'submitter', 'organization' and 
'on behalf of' columns.  This is very useful for organizations and International Affiliates who typically have one representative 
submitting ballot comments from a number of different people.</t>
    </r>
  </si>
  <si>
    <t>BRIDG</t>
  </si>
  <si>
    <t>Biomedical Research Integration Domain Group</t>
  </si>
  <si>
    <t>HSI</t>
  </si>
  <si>
    <t>Healthcare Standards Integration</t>
  </si>
  <si>
    <t>LHS</t>
  </si>
  <si>
    <t>Learning Health Systems</t>
  </si>
  <si>
    <t>TSC</t>
  </si>
  <si>
    <t>Technical Steering Committee</t>
  </si>
  <si>
    <t>EST</t>
  </si>
  <si>
    <t>Electronic Services and Tools</t>
  </si>
  <si>
    <t>January 2016</t>
  </si>
  <si>
    <t>ARB,Arden,Attach,BoD,BRIDG,Cardio,CBCC,CCOW,CDS,CG,CIC,CQI,CS,Conform,Ed,EHR,EmerCare,EST,FM,GAS,HCD,HSI,II,Impl,InM,ITS,Lab,LHS,MH,MnM,MnM/ CMETs,MM/ Temp,MM/ Tooling,MedRec,OO,PA,PC,PHER,PM,PS,PSC,RCRIM,RX,Sched,Sec,SOA,StDocs,Temp,TSC,Voc</t>
  </si>
  <si>
    <t>HL7 CDA® R2 Implementation Guide: Personal Advance Care Plan Document, Release 1 (1st DSTU Ballot) - CDAR2_IG_PERSADVCAREPLAN_R1_D1_2016JAN</t>
  </si>
  <si>
    <t>StDocs</t>
  </si>
  <si>
    <t>Neg-Mi</t>
  </si>
  <si>
    <t>Neg-Mj</t>
  </si>
  <si>
    <t>Vol 1</t>
  </si>
  <si>
    <t>Within the family of documents that have been defined under Consolidated CDA, the Personal Advance Care Plan document can be classified as a type of Patient Generated Document.</t>
  </si>
  <si>
    <t>Is there a reason, then that the document template does not conform to the Patient Generated Document template in C-CDA?</t>
  </si>
  <si>
    <t>A-T</t>
  </si>
  <si>
    <t>Vol 2</t>
  </si>
  <si>
    <t>…missing…</t>
  </si>
  <si>
    <t>Add code</t>
  </si>
  <si>
    <t>Since a templateId doesn't carry clinical meaning, the Personal Advance Care Plan document should specify a code or ValueSet used to indicate the contents of the document.</t>
  </si>
  <si>
    <t>A-Q</t>
  </si>
  <si>
    <t>2. SHALL contain exactly one [1..1] templateId (CONF:2211-32947) such that it
a. SHALL contain exactly one [1..1] @root="2.16.840.1.113883.4.823.1.2.1" (CONF:2211-32948).
b. SHALL contain exactly one [1..1] @extension="2015-10-13" (CONF:2211-32949).</t>
  </si>
  <si>
    <t>Remove</t>
  </si>
  <si>
    <t>Why are there two templateIds defined+required with no difference between the two?</t>
  </si>
  <si>
    <t>Combine Personal Advance Care Plan Header with Personal Advance Care Plan Document or make a case for why these should be different.</t>
  </si>
  <si>
    <t>This structuredBody SHALL contain exactly one [1..1] component (CONF:2211-32997).</t>
  </si>
  <si>
    <t>This structuredBody SHALL contain exactly one [1..1] component (CONF:2211-32997) such that it</t>
  </si>
  <si>
    <t>Add branch logic or else this says every Advance Care Plan Document is only allowed one section.</t>
  </si>
  <si>
    <t>A-S</t>
  </si>
  <si>
    <t>This nonXMLBody SHALL contain exactly one [1..1] text (CONF:2211-33262).</t>
  </si>
  <si>
    <t>Add a constraint that the text shall contain inner content since:  &lt;text @representation="B64" @mediaType="application/pdf" /&gt; would meet these conformance criteria but would be pretty meaningless.</t>
  </si>
  <si>
    <t>MAY contain zero or one [0..1] component (CONF:2211-33260) such that it
a. SHALL contain exactly one [1..1] nonXMLBody (CONF:2211-33261).
Vs
MAY contain zero or one [0..1] component (CONF:2211-33263) such that it
a. SHALL contain exactly one [1..1] nonXMLBody (CONF:2211-33264).</t>
  </si>
  <si>
    <t>Combine</t>
  </si>
  <si>
    <r>
      <t xml:space="preserve">Up to interpretation, but I thought the branch logic stopped at the first level of SHALL's. So once you're in the SHALL contain nonXMLBody, then all the following constratints apply to </t>
    </r>
    <r>
      <rPr>
        <i/>
        <sz val="10"/>
        <rFont val="Times New Roman"/>
        <family val="1"/>
      </rPr>
      <t>any</t>
    </r>
    <r>
      <rPr>
        <sz val="10"/>
        <rFont val="Times New Roman"/>
        <family val="1"/>
      </rPr>
      <t xml:space="preserve"> nonXMLBody underneath an optional component. I.E. both sets of constraints would apply.
To remove ambiguity, it would probably be best to just have one branch for the nonXMLBody and put a requirement on either content or reference (but make sure that you're not actually limiting to PDF, since other datatypes could be allowed.</t>
    </r>
  </si>
  <si>
    <t>2US Realm Header (V3) from C-CDA R2.1
3. SHALL contain exactly one [1..1] templateId (CONF:2211-33160) such that it
a. SHALL contain exactly one [1..1] @root="2.16.840.1.113883.10.20.22.1.1" (CONF:2211-33161).
b. SHALL contain exactly one [1..1] @extension="2015-08-01" (CONF:2211-33162).</t>
  </si>
  <si>
    <t>Replace with "Conforms to US Realm Header (V3)" which takes care of the templateId requirement.
Ditto with Patient-generated document.</t>
  </si>
  <si>
    <t>To indicate the name of the system used to assemble the person's original advance care planning information into a document for exchange, use a participant with typeCode DEV and assignedEntity classCode of ASSEMBLER. No personal advance care plan information is
HL7 CDA R2 IG: Personal Advance Care Plan R1-US Realm; Vol. 2: Templates and Supporting Material Page 11
© 2016 Health Level Seven, International. All rights reserved. January 2016 Ballot
"generated" by a device. The information in a Personal Advance Care Plan document represents the person's own thoughts only.
iii. This assignedAuthor SHALL NOT contain [0..0] assignedAuthoringDevice (CONF:2211-33108).</t>
  </si>
  <si>
    <t>Since the root author is not branched, there is no way to add a second author with a typeCode of DEV.
Suggest adding a SHALL NOT contain @typeCode=DEV at the root author level, and adding a "such that it" branch, so that additoinal authors may be included</t>
  </si>
  <si>
    <t>SHALL contain exactly one [1..1] setId (CONF:2211-33015).</t>
  </si>
  <si>
    <t>If you want parent documents to contain a setId, consider making setId (and versoinNumber) a requirement at the ClinicalDocument level of this template</t>
  </si>
  <si>
    <t>6. SHALL contain exactly one [1..1] component (CONF:2211-32999) such that it
a. SHALL contain exactly one [1..1] Health Care Agent Appointment (identifier: urn:hl7ii:2.16.840.1.113883.4.823.1.3.3:2015-10-13) (CONF:2211-33000).</t>
  </si>
  <si>
    <t>Not all advance directives are health care agent appointments, so why is this subsection called out as required?</t>
  </si>
  <si>
    <t>Health Care Agent Appointment</t>
  </si>
  <si>
    <t>No discrete info?</t>
  </si>
  <si>
    <t>With all the other discrete information in this IG, shouldn't the Health Care Agent be coded in some way?</t>
  </si>
  <si>
    <t>Witness and Notary</t>
  </si>
  <si>
    <t>Shouldn't this type of information be present in the author / participants of the Advance Directive section itself? Why make a separate narrative-only section for this information?</t>
  </si>
  <si>
    <t>Advance Care Planning Priorities Organizer</t>
  </si>
  <si>
    <t>Sequence Number is used for sequential information that happens serially. Priority is generally represented via an act/priorityCode.  Suggest adding the priorityCode element to Goal/Preference/Consideration or re-using C-CDA's "Priority Preference" entryRelationshpi on each of these.
In either case, remove this organizer, as it adds confusion and uncertainty in the meaning of 'sequenceNumber'</t>
  </si>
  <si>
    <t>Table 16</t>
  </si>
  <si>
    <t>Value Set: Personal Goal Preference and Priority Choices urn:oid:2.16.840.1.113762.1.4.1046.38
This value set includes questions designed to identify an individual's goals, preferences and priorities for his or her health, care and medical treatment to be used when developing the individual's care plan. Data Element Scope: The intent of this value set is to identify the questions used to determine an individual's goals, preferences and priorities for his or her health, care and medical treatment to be used when developing the individual's care plan.</t>
  </si>
  <si>
    <t>This is not a complete definition of the Value Set. How does someone (including people loading and validating codes in VSAC) determine which LOINC codes are allowed in this ValueSet?</t>
  </si>
  <si>
    <t>a. The URL of a referenced advance directive document MAY be present, and SHALL be represented in Observation/reference/ExternalDocument/text/reference (CONF:2211-33080).
b. If a URL is referenced, then it SHOULD have a corresponding linkHTML element in narrative block (CONF:2211-33081).</t>
  </si>
  <si>
    <t>Shouldn't the URL should be in reference/@value, not reference itself?</t>
  </si>
  <si>
    <t>3.2.1</t>
  </si>
  <si>
    <t>Autopsy Directive</t>
  </si>
  <si>
    <t>Doesn't appear to be linked to any other content.
Ditto on Organ Donation Directive and Medical Order for Life Sustaining Treatment (possibly others)</t>
  </si>
  <si>
    <t>8. SHALL contain exactly one [1..1] value (CONF:2211-33127) such that it
a. SHALL be type Boolean where true means the person does have an order regarding life sustaining treatment and false means the person does not have an order regarding life sustaining treatment (CONF:2211-33153).</t>
  </si>
  <si>
    <t>Typically stating that something is NOT on file is used via negationInd. As author of the IG, you can clearly define that negationInd=true means the order was NOT placed.
Additionally, shouldn't an order be represented as an act, not an observation?</t>
  </si>
  <si>
    <t>Goal Observation entry defined for C-CDA. 2.16.840.1.113883.10.20.22.4.121. (The version extension for this template was 2014-06-09, but was not included in the template identification.)
4. SHALL contain exactly one [1..1] templateId (CONF:2211-33017) such that it
a. SHALL contain exactly one [1..1] @root="2.16.840.1.113883.10.20.22.4.121" (CONF:2211-33019).</t>
  </si>
  <si>
    <t>Don't repeat the templateId conformance. Instead add a 'Conforms To' conformance statement.
Actually - why is this template necessary? I don't see any obvious difference between it and Goal Observation.</t>
  </si>
  <si>
    <t>Planned Intervention Act (V2) entry defined for C-CDA. 2.16.840.1.113883.10.20.22.4.146:2015-08-01.
5. MAY contain zero or one [0..1] templateId (CONF:2211-33020) such that it
a. SHALL contain exactly one [1..1] @root="2.16.840.1.113883.10.20.22.4.146" (CONF:2211-33021).
b. SHALL contain exactly one [1..1] @extension="2015-08-01" (CONF:2211-33022).</t>
  </si>
  <si>
    <t>Don't repeat the templateId conformance. Instead add a 'Conforms To' conformance statement.</t>
  </si>
  <si>
    <t>Benjamin Flessner</t>
  </si>
  <si>
    <t>Epic</t>
  </si>
  <si>
    <t>CDAR2_IG_PERSADVCAREPLAN_R1_D1_2016JAN</t>
  </si>
  <si>
    <t>Benefits</t>
  </si>
  <si>
    <t>To ensure the integrity of the information within a Personal Advance Care Plan document, the document SHALL include valid text linking between all machine processable clinical statements and the associated human readable information intended to convey the same meaning. This constraint has been added to ensure that applications processing the machine readable content of the document receive information with the same semantic meaning as its corresponding human readable representation.</t>
  </si>
  <si>
    <t>Text referencing is required to increase patient safety. Human verification of information that may be used in automated clinical decision support (CDS) applications is essential to prevent unintended data processing results. The “reference links” between human readable information and machine readable information permit “content validation” to confirm the validity and correspondence of meaning in documents created to exchange data.</t>
  </si>
  <si>
    <t>text referencing ensures high integrity for the data. It reduces the risk that machine readable information does not carry the same semantic meaning as its corresponding human readable information.</t>
  </si>
  <si>
    <t>Text referencing also ensures that a CDA document does not include any additional clinical content in machine readable form which is not also represented as human readable information that the author can verify with a simple, standard mechanism.</t>
  </si>
  <si>
    <t>exchaning</t>
  </si>
  <si>
    <t>Benefits, drawbacks, and costs</t>
  </si>
  <si>
    <t>exchanging</t>
  </si>
  <si>
    <t>This section makes it appear that increases in machine readability come at no cost to implementers or to users. There are significant costs to implementing structure on the authoring side, and to processing structure on the consuming side. Reference the D'Amore article at least.</t>
  </si>
  <si>
    <t>This section says nothing about the difficulties and costs associated with such a universal constraint. Given that this constraint is being applied to new types of content that have never been exchanged before, creating this constraint in advance of any use is inappropriate.</t>
  </si>
  <si>
    <t>What does this statement mean? It seems to say that ability to validate makes validation possible. Clarify the point being attempted.</t>
  </si>
  <si>
    <t>How does simply creating a constraint around text referencing ensure ensure semantic accuracy? Someone is going to have to compare the two to determine if the referencing is accurate, and that someone must be expert in the coding and structures used. A patient or clinician is incapable of performing this task.</t>
  </si>
  <si>
    <t>It is unrealistic to think that anyone would ever be able or have the time to perform such an arduous task. What "simple, standard mechanism" empowers non-technical experts to perform this task?</t>
  </si>
  <si>
    <t>Volume 1 chapt 3</t>
  </si>
  <si>
    <t>Volume 2</t>
  </si>
  <si>
    <t>Volume 2: chapt 4</t>
  </si>
  <si>
    <t>Header</t>
  </si>
  <si>
    <t>1.2.5</t>
  </si>
  <si>
    <t>The author SHALL be the same person as the recordTarget.</t>
  </si>
  <si>
    <t>5. SHALL contain at least one [1..*] author (CONF:2211-28477).</t>
  </si>
  <si>
    <t>The code, if present, SHALL contain exactly one [1..1] @code, which SHOULD be selected from ValueSet Personal And Legal Relationship Role Type</t>
  </si>
  <si>
    <t>The author SHALL be the same person as the recordTarget or a person who is legally allowed to make decisions on behalf of the recordTarget.</t>
  </si>
  <si>
    <t>Vol2_Templates_and_Supporting_Material</t>
  </si>
  <si>
    <t>5. SHALL contain exactly one [1..1] author (CONF:2211-28477).</t>
  </si>
  <si>
    <t>Since this is a personal care plan the recordTarget and the author need to be the same. However, there are sometimes situations where the person is legally declared incompetent or the person is a child that cannot legally sign documents. A care plan may still be needed to help healthcare providers. Is it possible to allow the legal guardian or some other person be allowed as the author?</t>
  </si>
  <si>
    <t>This is not the intro document, so the header probably needs to be changed.</t>
  </si>
  <si>
    <t>If the author is always the recordTarget, then this should be changed to "SHALL contain exactly one [1..1] author." If other authors are allowed, then the wording "the recordTarget is always the author" should be relaxed in other locations of the document.</t>
  </si>
  <si>
    <t>CONF:2211-28676
If the author is always the recordTarget, can the code be restricted to just one code. If other authors are allowed, then the wording "the recordTarget is always the author" should be relaxed.</t>
  </si>
  <si>
    <t>Vol1_Introductory_Material</t>
  </si>
  <si>
    <t>APPENDIX E — CODED CONTENT CROSSWALK</t>
  </si>
  <si>
    <t>Table 111 (p. 65)</t>
  </si>
  <si>
    <t>In Table 111, the versions of SNOMED CT and LOINC are specified as 2015-09 and 2.52 respectively.  I do not believe it is appropriate to specify a specifiic version of these terminologies for the entire document (not specific bindings) where it might in some (rare) cases be required).  Terminologies evolve, and the specification needs to take that into account and accomodate it whenever possible.  I am not seeing a reason to restrict it here.</t>
  </si>
  <si>
    <t>This section records the appointment of health care agents. It should include appointment of a primary agent and may include an alternate agent, and a second alternate. It may include other information relating to specific powers granted to or limitations placed upon the health care agents.
It should indicate when the health care agent was appointed, and if and when the role was accepted. If no health care agents have been appointed, the section explicitly indicates that no information is included for health care agents.</t>
  </si>
  <si>
    <t>This section records a person's goals, priorities, and preferences for decisions that are made upon or following death.</t>
  </si>
  <si>
    <t>Use Case 1: Create and share an emergency, critical and advance care plan.
 Use Case 2: Update and share an emergency, critical and advance care plan.
 Use Case 3: Request and access the current version of a person’s Emergency, critical and advance care plan in a healthcare emergency or a critical care situation if the person cannot make medical treatment decisions or communicate with the care team.
 Use Case 4: Request and access the current version of a person’s Emergency, Critical and Advance Care Plan in a situation that is not a healthcare emergency or a critical care situation, and where the person is able to make medical treatment decisions and communicate with the care team.</t>
  </si>
  <si>
    <t>By representing this information as a text block without option for entries, it allows ambiguity in the meaning of the text field.</t>
  </si>
  <si>
    <t>The entry level templates in this section all refer to decisionis made while the patient is alive (Advance Care Planning Priorities, Care Experience Consideration, Personal Health Goal, Personal Treatment Preference)</t>
  </si>
  <si>
    <t xml:space="preserve">It would be helpful to clarify some of the technical components of the use cases including the source and destination of the documentation - EHR/PHR/other?  </t>
  </si>
  <si>
    <t>Nell Lapres</t>
  </si>
  <si>
    <t>John Stamm</t>
  </si>
  <si>
    <t>app D</t>
  </si>
  <si>
    <t>3.2.2</t>
  </si>
  <si>
    <t>3.2.3</t>
  </si>
  <si>
    <t>table 1</t>
  </si>
  <si>
    <t>use case 3B</t>
  </si>
  <si>
    <t>para 1</t>
  </si>
  <si>
    <t>persistant</t>
  </si>
  <si>
    <t>reciever</t>
  </si>
  <si>
    <t>oriinating</t>
  </si>
  <si>
    <t>processible</t>
  </si>
  <si>
    <t>For example, if vital signs are the relevant and pertinent information that a receiver of a level-2 CDA needs to process, then not only could the Vital Signs section of the document be found rapidly and rendered by the receiving application without requiring the human reader to scan through the whole document to find the needed part. The vital sign measurements presented to the use further could be processed by the rendering application to provide specialized charting or computations that would not be feasible when only rendering the information as human readable text.</t>
  </si>
  <si>
    <t>classing</t>
  </si>
  <si>
    <t>Accronyms</t>
  </si>
  <si>
    <t>POLST</t>
  </si>
  <si>
    <t>EMS</t>
  </si>
  <si>
    <t>CPR</t>
  </si>
  <si>
    <t>The documents permit information to be shared with expresses the wide variety of personal thoughts and considerations that individuals may wish to share regarding the care experience at the end of their life, when severly debilitated, and when they can’t speak for themselves.</t>
  </si>
  <si>
    <t>Nine specific “participations” and five “act relationships” have been define for use</t>
  </si>
  <si>
    <t>circustances</t>
  </si>
  <si>
    <t>persistent</t>
  </si>
  <si>
    <t>receiver</t>
  </si>
  <si>
    <t>originating</t>
  </si>
  <si>
    <t>processable</t>
  </si>
  <si>
    <t>For example, if vital signs are the relevant and pertinent information that a receiver of a level-2 CDA needs to process, then not only could the Vital Signs section of the document be found rapidly and rendered by the receiving application without requiring the human reader to scan through the whole document to find the needed part, but the vital sign measurements presented to the use further could be processed by the rendering application to provide specialized charting or computations that would not be feasible when only rendering the information as human readable text.</t>
  </si>
  <si>
    <t>classifying</t>
  </si>
  <si>
    <t>Acronyms</t>
  </si>
  <si>
    <t>Add definition to Appendix A</t>
  </si>
  <si>
    <t>The documents permit information to be shared which expresses the wide variety of personal thoughts and considerations that individuals may wish to share regarding the care experience at the end of their life, when severly debilitated, and when they can’t speak for themselves.</t>
  </si>
  <si>
    <t>Nine specific “participations” and five “act relationships” have been defined for use</t>
  </si>
  <si>
    <t>circumstances</t>
  </si>
  <si>
    <t>The proposed change corrects the missing component of the "not only. . .but" phrase; however, it creates an unwieldy sentence.</t>
  </si>
  <si>
    <t>Chapter 1</t>
  </si>
  <si>
    <t>Chapter 2</t>
  </si>
  <si>
    <t>Chapter 3</t>
  </si>
  <si>
    <t>Appendix A</t>
  </si>
  <si>
    <t>Chapter 4</t>
  </si>
  <si>
    <t>4.1.4</t>
  </si>
  <si>
    <t>4.1.5</t>
  </si>
  <si>
    <t>2.3, Use Case 2A</t>
  </si>
  <si>
    <t>2.3, Use Case 2B</t>
  </si>
  <si>
    <t>2.3, Use Case 2C.2</t>
  </si>
  <si>
    <t>2.3, Use Case 3B</t>
  </si>
  <si>
    <t>2.3, Use Case 4</t>
  </si>
  <si>
    <t>Figure 10</t>
  </si>
  <si>
    <t>Table 18</t>
  </si>
  <si>
    <t>A-C</t>
  </si>
  <si>
    <t>SHALL NOT: an absolute prohibition against inclusion</t>
  </si>
  <si>
    <t>0..1 zero or one
 1..1 exactly one
 1..* at least one
 0..* zero or more
 1..n at least one and not more than n</t>
  </si>
  <si>
    <t>Advance – The information is prospective. It is generated in advance of when it may be needed under certain emergency, critical or terminal illness circumstances.</t>
  </si>
  <si>
    <t>It may include information relating to any or all of the following: the person authoring the emergency, critical or advance plan; . . .</t>
  </si>
  <si>
    <t>Use Case 3: Request and access the current version of a person’s Emergency, critical and advance care plan in a healthcare emergency or a critical care situation if the person cannot make medical treatment decisions or communicate with the care team.</t>
  </si>
  <si>
    <t>Use Case 4: Request and access the current version of a person’s Emergency, Critical and Advance Care Plan in a situation that is not a healthcare emergency or a critical care situation, and where the person is able to make medical treatment decisions and communicate with the care team.</t>
  </si>
  <si>
    <t>The information below describes the four primary use case and offers variations to demonstrate the breadth of use that is envisioned.</t>
  </si>
  <si>
    <t>Use Case 1: Create and share an emergency, critical and advance care plan information</t>
  </si>
  <si>
    <t>A story about someone who wasn’t prepared and didn’t document and emergency, critical and advance care plan.</t>
  </si>
  <si>
    <t>After discussions, she selected her son as her Healthcare Agent and her daughter as the secondary Agent. She is now thinking about asking her niece, a nurse to serve as the third alternate agent.</t>
  </si>
  <si>
    <t>During the pre-operative preparations, she is asked to fill out an Advance Directive. She has a previous directive on file which includes her end of life wishes but has her husband listed as the primary Healthcare Agent. Because he is out of the country, she decides to create another advance directive, assigning her sister as healthcare agent for this hospitalization only.</t>
  </si>
  <si>
    <t>John died at home peacefully under hospice care, just as stipulated in his advance care directive. The family had used the document to carefully select the types of care and support requested by John in his last months, when he was no longer to make decisions for himself. After his death, the family “closed out” his advance directive as part of finalizing all of his personal affairs.</t>
  </si>
  <si>
    <t>Frank had end stage kidney disease and received dialysis three times per week. Due to his chronic disease, he created an advance directive. At Frank’s request and in accordance with his medical assessment of Frank’s condition, Frank’s physician created an order for: No Resuscitation in Case of Cardiorespiratory Arrest/Allow Natural Death and recorded this order in an official POLST document which Frank scans and references from his advance directive.</t>
  </si>
  <si>
    <t>One afternoon, Frank suffered a fall at home and his family called 911. During transport to the hospital, he became unresponsive and then went into cardiac arrest. Emergency access to his advance directive was granted and EMS was able to access the referenced POLST order and support Frank’s explicit preference not to receive CPR or resuscitation, but that all measures promoting comfort should be given instead.</t>
  </si>
  <si>
    <t>When asked by the nurse whether or not she has an advance directive, she responds affirmatively. The location of the directive is recorded in the medical record, but because Mary is alert and communicating normally, there is no reason to access it at this time.</t>
  </si>
  <si>
    <t>Implementers exchaning personal emergency, critical, and advance care planning information will need to determine the optimal type of clinical statement pattern to use when representing this information in a Personal Advance Care Plan document.</t>
  </si>
  <si>
    <t>The design strategy for this implementation guide was to define a minimal set of clinical statement patterns with some more and some less specific meanings, then allow actual use of the standard drive development of additional machine readable entry patterns.</t>
  </si>
  <si>
    <t>The header of a CDA document is a tightly specified portion at the top of the document which can used to search for and find the document in a repository or index the document into a registry.</t>
  </si>
  <si>
    <t>Nine specific “participations” and five “act relationships” have been define for use with all types of CDA documents.</t>
  </si>
  <si>
    <t>Not applicable</t>
  </si>
  <si>
    <t>"Health Care Agents"' "advance care plan"; "advance care plan directives"; "patient"; etc.</t>
  </si>
  <si>
    <t>The recordTarget records the patient whose advance care plan directives are described by the clinical document. each recordTarget must contain at least one patientRole element.</t>
  </si>
  <si>
    <t>The dataEnterer element represents the person who transferred the content, of the person's directives (written or spoken) into the system used to create the document.</t>
  </si>
  <si>
    <t>A Notary Public may serve a the legal authenticator of an advance directive.</t>
  </si>
  <si>
    <t>Individuals who witness the Advance Care Plan Directives play the role of authenticator.</t>
  </si>
  <si>
    <t>If the Advance Care Plan Directive was requested to be created by a specific request from a person or organization, then the requester and the requester's information may be included in the inFulfillmentOf element.</t>
  </si>
  <si>
    <t>Figure 10: Personal Advance Care Plan Header - 9 - Person who provide assistance in creatin the Advance Care plan</t>
  </si>
  <si>
    <t>2.1 GPP for End-of-Life or Severely Dibilitating Condition - Draft</t>
  </si>
  <si>
    <t>2.3 Health Care Agent Appointment - Draft</t>
  </si>
  <si>
    <t>It should include appointment of a primary agent and may include an alternate agent, and a second alternate.</t>
  </si>
  <si>
    <t>This section contains data describing the person’s advance directives. It includes references to any supporting documentation, It includes: appointment of healthcare proxies and other instructions that may effect the powers and limitations of the healthcare proxy.</t>
  </si>
  <si>
    <t>The Personal Advance Directives Section represents the actual information in a person's "advance directive document".</t>
  </si>
  <si>
    <t>The most recent directives are required, if known, and should be listed in as much detail as possible.</t>
  </si>
  <si>
    <t>This section should indicated if the person has signed the advance care plan and when.</t>
  </si>
  <si>
    <t>It may also include information about the person who notarized the advance care plan and when.</t>
  </si>
  <si>
    <t>This clinical statement groups and orders a set of advance care planning priorities.</t>
  </si>
  <si>
    <t>This clinical statement represents a personal thought about something the person authoring the statement feels is relevant to his or her care experience and may be pertinent when planning his or her care.</t>
  </si>
  <si>
    <t>3.3  Health Agent Authority Directive - Draft</t>
  </si>
  <si>
    <t>3.4  Health Care Agent Selection - Draft</t>
  </si>
  <si>
    <t>The participant "VRF" represents the clinician(s) who verified the patient advance directive observation.</t>
  </si>
  <si>
    <t>This custodian (CST) participant identifies a legal representative for the patient's advance directive. Examples of such individuals are called health care agents, substitute decision makers and/or health care proxies. If there is more than one legal representative, a qualifier may be used to designate the legal representative as primary or secondary.</t>
  </si>
  <si>
    <t>Figure 23: Health Care Agent Selection Example</t>
  </si>
  <si>
    <t>A personal health goal statement may one or more related components.</t>
  </si>
  <si>
    <t>This template represents a personal preference for a type of medication treatment (intervention).</t>
  </si>
  <si>
    <t>The coding for the medical treatment may include pre-coordinated semantics to incorporation the conditions under which the person prefers for the medical treatment to be or not to be performed.</t>
  </si>
  <si>
    <t>Interventions are actions taken to increase the likelihood of achieving a goals.</t>
  </si>
  <si>
    <t>Advance – The information is prospective. It is generated in advance of when it may be needed under certain emergency, critical or advanced illness circumstances.</t>
  </si>
  <si>
    <t>It may include information relating to any or all of the following: the person authoring the emergency, critical or advance care plan;</t>
  </si>
  <si>
    <t>Use Case 3: Request and access the current version of a person’s emergency, critical and advance care plan in a healthcare emergency or a critical care situation if the person cannot make medical treatment decisions or communicate with the care team.</t>
  </si>
  <si>
    <t>Use Case 4: Request and access the current version of a person’s emergency, critical and advance care plan in a situation that is not a healthcare emergency or a critical care situation, and where the person is able to make medical treatment decisions and communicate with the care team.</t>
  </si>
  <si>
    <t>The information below describes the four primary use cases and offers variations to demonstrate the breadth of use that is envisioned.</t>
  </si>
  <si>
    <t>Use Case 1: Create and share emergency, critical and advance care plan information</t>
  </si>
  <si>
    <t>A story about someone who wasn’t prepared and didn’t document an emergency, critical and advance care plan.</t>
  </si>
  <si>
    <t>After discussions, she selected her son as her primary healthcare agent and her daughter as the first alternate healthcare agent. She is now thinking about asking her niece, a nurse, to serve as the second alternate healthcare agent.</t>
  </si>
  <si>
    <t>During the pre-operative preparations, she is asked to fill out an advance directive. She has a previous directive on file that includes her end-of-life wishes but has her husband listed as the primary healthcare agent. Because he is out of the country, she decides to create another advance directive, naming her sister as her primary healthcare agent for this hospitalization only.</t>
  </si>
  <si>
    <t>John died at home peacefully under hospice care, just as stipulated in his emergency, critical and advance care plan. The family had used the document to carefully select the types of care and support requested by John in his last months, when he was no longer able to make decisions for himself. After his death, the family “closed out” his emergency, critical and advance care plan as part of settling all of his personal affairs.</t>
  </si>
  <si>
    <t>Frank had end stage kidney disease and received dialysis three times per week. Due to his chronic disease, he created an emergency, critical and advance care plan. At Frank’s request and in accordance with his medical assessment of Frank’s condition, Frank’s physician created an order for: No Resuscitation in Case of Cardiorespiratory Arrest/Allow Natural Death and recorded this order in an official POLST document which Frank scans and references from his advance care plan.</t>
  </si>
  <si>
    <t>One afternoon, Frank suffers a fall at home, and his family calls 911. During transport to the hospital, he becomes unresponsive and then goes into cardiac arrest. Emergency access to his emergency, critical and advance care plan is granted, and EMS is able to access the referenced POLST order and support Frank’s explicit preference not to receive CPR or resuscitation, but that all measures promoting comfort should be given instead.</t>
  </si>
  <si>
    <t>When asked by the nurse whether or not she has an emergency, critical and advance care plan, she responds affirmatively. The location of the emergency care plan is recorded in the medical record, but because Mary is alert and communicating normally, there is no reason to access it at this time.</t>
  </si>
  <si>
    <t>The documents permit information to be shared that expresses the wide variety of personal thoughts and considerations that individuals may wish to share regarding the care experience at the end of their life, when severly debilitated, and when they can’t speak for themselves.</t>
  </si>
  <si>
    <t>The design strategy for this implementation guide was to define a minimal set of clinical statement patterns with some more and some less specific meanings, then allow actual use of the standard to drive development of additional machine readable entry patterns.</t>
  </si>
  <si>
    <t>The header of a CDA document is a tightly specified portion at the top of the document which can be used to search for and find the document in a repository or index the document into a registry.</t>
  </si>
  <si>
    <t>Nine specific “participations” and five “act relationships” have been defined for use with all types of CDA documents.</t>
  </si>
  <si>
    <t>ECACP - emergency, critical and advance care plan</t>
  </si>
  <si>
    <t>"healthcare agents"; "emergency, critical and advance care plan" or "ECACP"; and "person" or "individual."</t>
  </si>
  <si>
    <t>The recordTarget records the person whose emergency, critical and advance care plan is described by the clinical document. Each recordTarget must contain at least one patientRole element.</t>
  </si>
  <si>
    <t>The dataEnterer element represents the person who transferred the content of the person's emergency, critical and advance care plan (written or spoken) into the system used to create the document.</t>
  </si>
  <si>
    <t>A notary public may serve as the legal authenticator of an emergency, critical and advance care plan.</t>
  </si>
  <si>
    <t>Individuals who witness the Personal Advance Care Plan document play the role of authenticator.</t>
  </si>
  <si>
    <t>If the Personal Advance Care Plan document was requested to be created by a specific request from a person or organization, then the requester and the requester's information may be included in the inFulfillmentOf element.</t>
  </si>
  <si>
    <t>Figure 10: Personal Advance Care Plan Header - 9 - Person who provides assistance in creating the Personal Advance Care Plan document</t>
  </si>
  <si>
    <t>2.1 GPP for End-of-Life or Severely Debilitating Condition - Draft</t>
  </si>
  <si>
    <t>2.3 Healthcare Agent Appointment - Draft</t>
  </si>
  <si>
    <t>It should include appointment of a primary healthcare agent and may include a first alternate agent, and a second alternate healthcare agent.</t>
  </si>
  <si>
    <t>This section contains data often found in a person’s advance directives or emergency, critical and advance care plan. It includes references to any supporting documentation. It includes appointment of healthcare agent(s) and other instructions that may effect the powers and limitations of the healthcare agent(s).</t>
  </si>
  <si>
    <t>The Personal Advance Directives Section presents or sets forth the actual information in a person's "advance directive document".</t>
  </si>
  <si>
    <t>The most recent version of the person's goals, preferences and priorities for medical treatment, including the appointment of healthcare agents, are required, if known, and should be set forth in as much detail as possible.</t>
  </si>
  <si>
    <t>This section should indicate if the person has signed the emergency, critical and advance care plan and, if so, when.</t>
  </si>
  <si>
    <t>It may also include information about the person who notarized the emergency, critical and advance care plan, if available, and when.</t>
  </si>
  <si>
    <t>This clinical statement groups and orders a set of emergency, critical and advance care planning priorities.</t>
  </si>
  <si>
    <t>This clinical statement presents personal thoughts about something the person authoring the statements feels are relevant to his or her care experience and may be pertinent when planning his or her care.</t>
  </si>
  <si>
    <t>3.3  Healthcare Agent Authority Directive - Draft</t>
  </si>
  <si>
    <t>3.4  Healthcare Agent Selection - Draft</t>
  </si>
  <si>
    <t>The participant "VRF" represents the clinician(s) who verified the patient emergency, critical and advance care plan observation.</t>
  </si>
  <si>
    <t>This custodian (CST) participant identifies a legal representative for the patient's emeergency, critical and advance care plan. Examples of such individuals are often called healthcare agents, substitute decision-makers and/or health care proxies. If there is more than one legal representative, a qualifier may be used to designate the legal representative as primary, first alternate or second alternate.</t>
  </si>
  <si>
    <t>Figure 23: Healthcare Agent Selection Example</t>
  </si>
  <si>
    <t>A personal health goal statement may include one or more related components.</t>
  </si>
  <si>
    <t>This template represents a personal preference for a type of medical treatment (intervention).</t>
  </si>
  <si>
    <t>The coding for the medical treatment may include pre-coordinated semantics to incorporate the conditions under which the person prefers for the medical treatment to be or not to be performed.</t>
  </si>
  <si>
    <t>Interventions are actions taken to increase the likelihood of achieving a goal or goals.</t>
  </si>
  <si>
    <t>The heading uses the term "Healthcare," while the text uses "Healthcare" and "Health Care."  Conform and use "Healthcare" throughout.</t>
  </si>
  <si>
    <t>Does SHALL NOT allow the use of nullFlavor MSK?</t>
  </si>
  <si>
    <t>Need to address the case where cardinality is 0..0 and wording say SHALL NOT contain [0..0]  which sounds like there must be some. Is there a way to modify the human readable sentence so as not to create a double negative?</t>
  </si>
  <si>
    <t>Suggestion to change "terminal" to "advanced."  The information in the Personal Advance Care Plan Document may be needed in cases of "advanced" illness situations, long before the person is in critical or terminal condition.</t>
  </si>
  <si>
    <r>
      <t xml:space="preserve">The phrase in question appears to have inadvertently omitted the word "care" in the term "emergency, critical or advance </t>
    </r>
    <r>
      <rPr>
        <i/>
        <sz val="10"/>
        <rFont val="Times New Roman"/>
        <family val="1"/>
      </rPr>
      <t>care</t>
    </r>
    <r>
      <rPr>
        <sz val="10"/>
        <rFont val="Times New Roman"/>
        <family val="1"/>
      </rPr>
      <t xml:space="preserve"> plan."</t>
    </r>
  </si>
  <si>
    <t>Typo.  The capital "E" in "Emergency" should be a lower case "e."</t>
  </si>
  <si>
    <t>Typo.  The capitalized letters in the term "Emergency, Critical and Advance Care Plan" should all be lower case.</t>
  </si>
  <si>
    <t>Typo.  There should be an "s" at the end of the word "case" to make it plural.</t>
  </si>
  <si>
    <t>Typo.  Remove the word "an."</t>
  </si>
  <si>
    <t>Typo.  The word "and" should be "an."</t>
  </si>
  <si>
    <t>Suggesting conforming changes to use the same terms as used previously (See Use Case 1G), and correcting some capitalization errors.</t>
  </si>
  <si>
    <t>Suggesting conforming changes to use the same terms and capitalization format as used previously.</t>
  </si>
  <si>
    <t>Suggesting changes to make the text of the use case match the use case heading (i.e., replacing "advance directives" and similar terms with "emergency, critical and advance care plan"), and correcting a couple of grammar busts (e.g., the word "able" was omitted).</t>
  </si>
  <si>
    <t>Suggesting conforming changes to refer to "emergency, critical and advance care plan," because "advance medical directives" normally do not have space to make reference to other documents like a POLST.  They are standalone documents.</t>
  </si>
  <si>
    <t>Suggesting changes to make the text of the use case match the use case heading (i.e., replacing "advance directives" and similar terms with "emergency, critical and advance care plan").</t>
  </si>
  <si>
    <t>Correcting a grammar bust.</t>
  </si>
  <si>
    <t>Typo. The word "exchaning" should be "exchanging."</t>
  </si>
  <si>
    <t>Insert the word "to" between the words "standard" and "drive."</t>
  </si>
  <si>
    <t>Insert the word "be" between the words "can" and "used."</t>
  </si>
  <si>
    <t>Add a "d" at the end of the word "define."</t>
  </si>
  <si>
    <t>It seems to make sense that, if the term "emergency, critical and advance care plan" is going to be actively used in the development of the standard, it deserves its own acronym.</t>
  </si>
  <si>
    <t>Suggesting conforming changes throughout Volume 2 to ensure that the narrative language incorporates the same terms used in Volume 1 for the sake of clarity.</t>
  </si>
  <si>
    <t>Suggesting clean-up changes, e.g., replacing "patient" with "person" (because not everyone is a patient), replacing "advance care plan directives" with "emergency, critical and advance care plan" (see comment above), and fixing one typo.</t>
  </si>
  <si>
    <t>Suggested conforming change to incorporate the same vocabulary and terms used in Volume 1.</t>
  </si>
  <si>
    <t>Fixing certain typos and suggesting language conforming changes with Volume 1.</t>
  </si>
  <si>
    <t>See previous comments above about conforming changes.</t>
  </si>
  <si>
    <t>See previous comments above about conforming changes.  This should be the subject of a "global search and replace" exercise.</t>
  </si>
  <si>
    <t>Replace "Dibilitating" with "Debilitating."  Global search and replace.</t>
  </si>
  <si>
    <t>Conforming change.  See previous comments regarding conforming language/terms in Volume 2 to language/terms used in Volume 1.  Global search and replace.</t>
  </si>
  <si>
    <t>Conforming changes and fixing one typo.</t>
  </si>
  <si>
    <t>"Presents" or "sets forth" seem to be more appropriate than "represents," which seems to imply less than complete information.</t>
  </si>
  <si>
    <t>Using the term "directives" in this context is confusing.  The suggested language is offered to provide clarity.</t>
  </si>
  <si>
    <t>Conforming change.  See previous comments regarding conforming language/terms in Volume 2 to language/terms used in Volume 1.</t>
  </si>
  <si>
    <t>The proposed wording is intended to make it clear that there can be more than one personal thought about care experiences.</t>
  </si>
  <si>
    <t>"Health" should be "Healthcare."  The same comment applies to the Table 10 header, i.e., it should say "Table 10: Healthcare Agent Authority Directive Contexts."</t>
  </si>
  <si>
    <t>"Health Care" should be "Healthcare."  The same comment also applies to the template narrative directly below the section heading.</t>
  </si>
  <si>
    <t>Conforming change.</t>
  </si>
  <si>
    <t>"Health Care" should be "Healthcare."</t>
  </si>
  <si>
    <t>Correcting a grammar bust by inserting the word "include" between the words "may" and "one."</t>
  </si>
  <si>
    <t>The word "incorporation" should be "incorporate."</t>
  </si>
  <si>
    <t>Contributers</t>
  </si>
  <si>
    <t>2.2 GPP upon Death - Draft</t>
  </si>
  <si>
    <t>Austin Kreisler 
SAIC Consultant to CDC/NHSN duz1@cdc.gov</t>
  </si>
  <si>
    <r>
      <t>3. SHALL contain exactly one [1..1] code (CONF:2211-32969).
a. This code SHALL contain exactly one [1..1] @code=</t>
    </r>
    <r>
      <rPr>
        <b/>
        <sz val="10"/>
        <rFont val="Times New Roman"/>
        <family val="1"/>
      </rPr>
      <t>"TMP-LOINC-PACP3"</t>
    </r>
    <r>
      <rPr>
        <sz val="10"/>
        <rFont val="Times New Roman"/>
        <family val="1"/>
      </rPr>
      <t xml:space="preserve"> GPP upon Death (CONF:2211-32972).</t>
    </r>
  </si>
  <si>
    <t>Austin Kreisler
Leidos
austin.j.kreisler@leidos.com</t>
  </si>
  <si>
    <t>I don't like to see these kinds of place holder codes in specifications. It tells me this was rushed to publication before the content was complete. This and any other instances of placeholder codes need to be corrected before publication.</t>
  </si>
  <si>
    <t>A mechanism for validating CDA instances against the constraints in the IG is missing. The following is CDA Ig Quality Criteria:  Provide validation, either on a website or stand alone tool, for templates contained in an IG.</t>
  </si>
  <si>
    <t>Volume 1</t>
  </si>
  <si>
    <t xml:space="preserve">3.2 Levels of Machine Readability to Support Interoperability </t>
  </si>
  <si>
    <t>Acknowledgements</t>
  </si>
  <si>
    <t xml:space="preserve">Considerations for Human Readable Narrative Text </t>
  </si>
  <si>
    <t xml:space="preserve">Figure 9: Future Potential for Content Relationships </t>
  </si>
  <si>
    <t xml:space="preserve">This R2.1 guide was developed and produced through the efforts of Health Level Seven (HL7). </t>
  </si>
  <si>
    <t>This higher level of constraint requiring linked references and equivalent meaning between machine readable clinical content and their corresponding human readable clinical content may define a fourth level of interoperability for classing levels of CDA documents used in information exchange</t>
  </si>
  <si>
    <t>To ensure the integrity of the information within a Personal Advance Care Plan document, the document SHALL include valid text linking between all machine processable clinical statements and the associated human readable information intended to convey the same meaning</t>
  </si>
  <si>
    <t>Figure 9 shows future possibilitie</t>
  </si>
  <si>
    <t>Constraint</t>
  </si>
  <si>
    <t>Personal Advance Care Plan Header</t>
  </si>
  <si>
    <t>Missing</t>
  </si>
  <si>
    <t>document. each recordTarget</t>
  </si>
  <si>
    <t>missing</t>
  </si>
  <si>
    <t>Figures</t>
  </si>
  <si>
    <t>Negation does not change the meaning of any pre-coordinated conditions.</t>
  </si>
  <si>
    <t>remove</t>
  </si>
  <si>
    <t>Update to reflect current guide</t>
  </si>
  <si>
    <t>Did you review this new level with SDWG?</t>
  </si>
  <si>
    <t>Are there conformance statements in volume 2 everywhere to guide developers?
It appears you are trying to increase R2.0/R2.1 to a SHALL. Please write out the conformance statement.</t>
  </si>
  <si>
    <t xml:space="preserve">Is this proposed text for CDA R2.1? </t>
  </si>
  <si>
    <t>Please remove or add concise guidance for figure 9</t>
  </si>
  <si>
    <t xml:space="preserve">You have done more then constrain section 3.2. For example, CDA describes level 1 as 'the unconstrained CDA specification'
Do you mention these levels in volume 2 of the guide? </t>
  </si>
  <si>
    <t>Please clarify the relationship between the Personal Advance Care Plan Header and the Personal Advance Care Plan Document</t>
  </si>
  <si>
    <t>The guide is missing guidance on mandatory CDA fields - ClinicalDocument/code, effectiveTime, etc.</t>
  </si>
  <si>
    <t>Did you a consider a table that summarizes the sections and entries in the guide? I don't see a clear spot to indicate how the pieces fit together. It appears there is one master section with several subsections.</t>
  </si>
  <si>
    <t>The figure formatting throughout is difficult to read. Please format to conventions in C-CDA.</t>
  </si>
  <si>
    <t>What does this mean?</t>
  </si>
  <si>
    <t>CDAR2_IG_ PERSADVCAREPLAN_R1_D1_2016JAN
Volume 1</t>
  </si>
  <si>
    <t>CDAR2_IG_ PERSADVCAREPLAN_R1_D1_2016JAN
Volume 2</t>
  </si>
  <si>
    <t>1 Document</t>
  </si>
  <si>
    <t>2 Section</t>
  </si>
  <si>
    <t>General</t>
  </si>
  <si>
    <t>1.5 Contents of the Package</t>
  </si>
  <si>
    <t>3.6 Overview of Header Data Elements</t>
  </si>
  <si>
    <t>1.1 Personal Advance Care Plan Document - Draft</t>
  </si>
  <si>
    <t>All</t>
  </si>
  <si>
    <t>CDAR2_IG_NEED NAME</t>
  </si>
  <si>
    <t>Figure 1:xsi:schemaLocation="urn:hl7-org:v3
file:/C:/Users/lisa.nelson/Documents/05%20Professional/01%20HL7/000%20CDA%20R2%20Extensions
/20150602%20CDA_SDTC/CDA_SDTC/infrastructure/cda/CDA_SDTC.xsd"</t>
  </si>
  <si>
    <t>Dibilitating</t>
  </si>
  <si>
    <r>
      <t xml:space="preserve"> This code SHALL contain exactly one [1..1] @code="TMP-LOINC-PACP2" GPP at EOL
or Severly </t>
    </r>
    <r>
      <rPr>
        <b/>
        <sz val="10"/>
        <rFont val="Times New Roman"/>
        <family val="1"/>
      </rPr>
      <t>Dibilitating</t>
    </r>
    <r>
      <rPr>
        <sz val="10"/>
        <rFont val="Times New Roman"/>
        <family val="1"/>
      </rPr>
      <t xml:space="preserve"> Condition (CONF:2211-32964).</t>
    </r>
  </si>
  <si>
    <t>CDAR2_IG_ PERSADVCAREPLAN_R1_D1_2016JAN</t>
  </si>
  <si>
    <t>Debilitating</t>
  </si>
  <si>
    <r>
      <t xml:space="preserve"> This code SHALL contain exactly one [1..1] @code="TMP-LOINC-PACP2" GPP at EOL
or Severly </t>
    </r>
    <r>
      <rPr>
        <b/>
        <sz val="10"/>
        <rFont val="Times New Roman"/>
        <family val="1"/>
      </rPr>
      <t>Debilitating</t>
    </r>
    <r>
      <rPr>
        <sz val="10"/>
        <rFont val="Times New Roman"/>
        <family val="1"/>
      </rPr>
      <t xml:space="preserve"> Condition (CONF:2211-32964).</t>
    </r>
  </si>
  <si>
    <t>Replace with proper name</t>
  </si>
  <si>
    <t>Example file names need proper names</t>
  </si>
  <si>
    <t>I like this section and table!</t>
  </si>
  <si>
    <t>Are the header data elements based on the US Realm Header?  It says they further constrain C-CDA Implementation Guidance, but I’m not quite sure what that means? I think if you do mean this you should say it.  Also if you don't mean this, explain what you are actually constraining</t>
  </si>
  <si>
    <t>Remove personal paths from examples</t>
  </si>
  <si>
    <t>Is this template based on the Personal Advance Care Plan Header? I'm having a hard time figuring out how the US Realm Header, US Realm Patient Generate Document Header, Personal Advance Care Plan Document and Personal Advance Care Plan Header fit together. Usually there are links between the implied and implying templates (or at least some kind of "conforms to" statement).
Maybe you are repeating all constraints from the base templates and constraining where needed?  Please state if this is the case in the document.</t>
  </si>
  <si>
    <t>For all the sections where you are specifying a nullFlavor, it would probably be a good idea to explain how to use the nullFlavor - an example showing the use in each section would be good too…</t>
  </si>
  <si>
    <t>Suggest selecting "alpha-hierarchical" when exporting from Trifolia.  This helps see the hierarchical structure of the sections and entries</t>
  </si>
  <si>
    <r>
      <t xml:space="preserve">Suggest adding into all the examples the outline of the contained templates (use elipses to show content exampled elsewhere)  i.e.:
</t>
    </r>
    <r>
      <rPr>
        <sz val="8"/>
        <rFont val="Courier New"/>
        <family val="3"/>
      </rPr>
      <t>&lt;section&gt;
    &lt;templateId root="2.16.840.1.113883.10.20.22.2.25"
          extension="2014-06-09" /&gt;
    &lt;code code="59774-0" codeSystem="2.16.840.1.113883.6.1"
        codeSystemName="LOINC" displayName=" Anesthesia" /&gt;
    &lt;title&gt;Procedure Anesthesia&lt;/title&gt;
    &lt;text&gt; Conscious sedation with propofol 200 mg IV &lt;/text&gt;
    &lt;entry&gt;
        &lt;procedure classCode="PROC" moodCode="EVN"&gt;
            &lt;!-- Procedure activity procedure template --&gt;
            &lt;templateId root="2.16.840.1.113883.10.20.22.4.14"
                extension="2014-06-09" /&gt;
        ...
        &lt;/procedure&gt;
    &lt;/entry&gt;
    &lt;entry&gt;
        &lt;substanceAdministration classCode="SBADM" moodCode="EVN"&gt;
            &lt;!-- Medication activity template --&gt;
            &lt;templateId root="2.16.840.1.113883.10.20.22.4.16"
               extension="2014-06-09" /&gt;
        ...
        &lt;/substanceAdministration&gt;
    &lt;/entry&gt;
&lt;/section&gt;</t>
    </r>
  </si>
  <si>
    <t>Suggest formattiung the examples - some of them are very hard to read (see Figure 17: Advance Care Planning Priorities Organizer Example) (if you paste them into a blank XML document in oXygen or XML Spy or whatever, they will all get moved over to the left margin  and if you set the length of the line shorter and pretty print it will fix most issues with overflowing lines.  Then copy and paste them back in).</t>
  </si>
  <si>
    <t>Zabrina Gonzaga</t>
  </si>
  <si>
    <t>Lantana Consulting Group</t>
  </si>
  <si>
    <t>Sarah Gaunt</t>
  </si>
  <si>
    <t>sarah.gaunt@lantanagroup.com</t>
  </si>
  <si>
    <t>CDAR2_IG_ PERSADVCAREPLAN_R1_D1_2016JAN_ Vol1_Introductory_Material</t>
  </si>
  <si>
    <t>CDAR2_IG_ PERSADVCAREPLAN_R1_D1_2016JAN_ Vol2</t>
  </si>
  <si>
    <t>Appendix D</t>
  </si>
  <si>
    <t>Title</t>
  </si>
  <si>
    <t>When making comments against this DSTU, commenters are requested to use Chapter references and</t>
  </si>
  <si>
    <t>the person authoring the emergency, critical or advance plan; appointed</t>
  </si>
  <si>
    <r>
      <t xml:space="preserve">describes the four primary use </t>
    </r>
    <r>
      <rPr>
        <sz val="10"/>
        <color indexed="10"/>
        <rFont val="Times New Roman"/>
        <family val="1"/>
      </rPr>
      <t>case</t>
    </r>
  </si>
  <si>
    <t>ficticious</t>
  </si>
  <si>
    <r>
      <rPr>
        <sz val="10"/>
        <color indexed="10"/>
        <rFont val="Times New Roman"/>
        <family val="1"/>
      </rPr>
      <t>reciever</t>
    </r>
    <r>
      <rPr>
        <sz val="10"/>
        <rFont val="Times New Roman"/>
        <family val="1"/>
      </rPr>
      <t xml:space="preserve"> of a level-2 CDA</t>
    </r>
  </si>
  <si>
    <r>
      <t xml:space="preserve">scan through the whole document to find the needed </t>
    </r>
    <r>
      <rPr>
        <sz val="10"/>
        <color indexed="10"/>
        <rFont val="Times New Roman"/>
        <family val="1"/>
      </rPr>
      <t xml:space="preserve">part. The </t>
    </r>
    <r>
      <rPr>
        <sz val="10"/>
        <rFont val="Times New Roman"/>
        <family val="1"/>
      </rPr>
      <t xml:space="preserve">vital sign measurements presented to the </t>
    </r>
    <r>
      <rPr>
        <sz val="10"/>
        <color indexed="10"/>
        <rFont val="Times New Roman"/>
        <family val="1"/>
      </rPr>
      <t>use</t>
    </r>
  </si>
  <si>
    <t>p.32, "This higher level of constraint" whole paragraph</t>
  </si>
  <si>
    <t>Volume 1, Appendix E</t>
  </si>
  <si>
    <t>Figure 8</t>
  </si>
  <si>
    <r>
      <t>Implementers</t>
    </r>
    <r>
      <rPr>
        <sz val="10"/>
        <color indexed="10"/>
        <rFont val="Times New Roman"/>
        <family val="1"/>
      </rPr>
      <t xml:space="preserve"> exchaning…</t>
    </r>
  </si>
  <si>
    <r>
      <t xml:space="preserve">additional information relationships </t>
    </r>
    <r>
      <rPr>
        <sz val="10"/>
        <color indexed="10"/>
        <rFont val="Times New Roman"/>
        <family val="1"/>
      </rPr>
      <t xml:space="preserve">to exist. </t>
    </r>
  </si>
  <si>
    <t>actual use of the standard drive development</t>
  </si>
  <si>
    <t>author SHALL be the same person as recordTarget</t>
  </si>
  <si>
    <t>The custodian SHALL record the organization which maintains the</t>
  </si>
  <si>
    <t>informationRecipeints</t>
  </si>
  <si>
    <t>DSTU Comment Process…</t>
  </si>
  <si>
    <t>RFC</t>
  </si>
  <si>
    <t>clincal</t>
  </si>
  <si>
    <r>
      <t>9…to record the</t>
    </r>
    <r>
      <rPr>
        <sz val="10"/>
        <color indexed="10"/>
        <rFont val="Times New Roman"/>
        <family val="1"/>
      </rPr>
      <t xml:space="preserve"> information recipient's </t>
    </r>
    <r>
      <rPr>
        <sz val="10"/>
        <rFont val="Times New Roman"/>
        <family val="1"/>
      </rPr>
      <t>identity in a secure, trusted, and unique way</t>
    </r>
  </si>
  <si>
    <r>
      <rPr>
        <sz val="10"/>
        <color indexed="10"/>
        <rFont val="Times New Roman"/>
        <family val="1"/>
      </rPr>
      <t>provide</t>
    </r>
    <r>
      <rPr>
        <sz val="10"/>
        <rFont val="Times New Roman"/>
        <family val="1"/>
      </rPr>
      <t xml:space="preserve"> assistance in </t>
    </r>
    <r>
      <rPr>
        <sz val="10"/>
        <color indexed="10"/>
        <rFont val="Times New Roman"/>
        <family val="1"/>
      </rPr>
      <t>creatin</t>
    </r>
  </si>
  <si>
    <t>dibilitating</t>
  </si>
  <si>
    <t>Contains</t>
  </si>
  <si>
    <t>Personal Advance Directives Section</t>
  </si>
  <si>
    <t xml:space="preserve">The Personal Advance Directives Section represents the actual information in a person's "advance directive" document. </t>
  </si>
  <si>
    <t>The Advance Directives Section used in a clinical summary document summarizes the type of directives…</t>
  </si>
  <si>
    <t>The Advance Directives Section used in a Continuity of Care Document, Consultation Note...</t>
  </si>
  <si>
    <t>&lt;!-- Advance Directives Section --&gt;</t>
  </si>
  <si>
    <t>witness the document and when</t>
  </si>
  <si>
    <t>Notary information shall include the notary stamp ID</t>
  </si>
  <si>
    <t>sequence number</t>
  </si>
  <si>
    <t>Figure 17</t>
  </si>
  <si>
    <t>Figure 18</t>
  </si>
  <si>
    <t>Figure 19, page 39, Procedure entryRelationship</t>
  </si>
  <si>
    <t>Figure 23: Dr. Allen Park (GP) with email address kennedy.stephen3@gmail.com</t>
  </si>
  <si>
    <t>Figure 23: Individuals named as agents may be carried in the header</t>
  </si>
  <si>
    <t>If there is a named primary care provider, they are named in the header</t>
  </si>
  <si>
    <t>medical order or physician order for life sustaining treatment (MOLST or POLST)</t>
  </si>
  <si>
    <r>
      <t>Interventions are actions taken to increase the likelihood of achieving a</t>
    </r>
    <r>
      <rPr>
        <sz val="10"/>
        <color indexed="10"/>
        <rFont val="Times New Roman"/>
        <family val="1"/>
      </rPr>
      <t xml:space="preserve"> goals.</t>
    </r>
  </si>
  <si>
    <t xml:space="preserve">Negation does not change the meaning of any pre-coordinated conditions. </t>
  </si>
  <si>
    <t>Conformance statements 10 and following</t>
  </si>
  <si>
    <t>When making comments against this DSTU, commenters are requested to use Section references and</t>
  </si>
  <si>
    <t>the person authoring the personal advance care plan; appointed</t>
  </si>
  <si>
    <r>
      <t>describes the four primary use</t>
    </r>
    <r>
      <rPr>
        <sz val="10"/>
        <color indexed="10"/>
        <rFont val="Times New Roman"/>
        <family val="1"/>
      </rPr>
      <t xml:space="preserve"> cases</t>
    </r>
  </si>
  <si>
    <t>fictitious</t>
  </si>
  <si>
    <r>
      <rPr>
        <sz val="10"/>
        <color indexed="10"/>
        <rFont val="Times New Roman"/>
        <family val="1"/>
      </rPr>
      <t>receiver</t>
    </r>
    <r>
      <rPr>
        <sz val="10"/>
        <rFont val="Times New Roman"/>
        <family val="1"/>
      </rPr>
      <t xml:space="preserve"> of a level-2 CDA</t>
    </r>
  </si>
  <si>
    <r>
      <t xml:space="preserve">scan through the whole document to find the needed </t>
    </r>
    <r>
      <rPr>
        <sz val="10"/>
        <color indexed="10"/>
        <rFont val="Times New Roman"/>
        <family val="1"/>
      </rPr>
      <t xml:space="preserve">part, but also the </t>
    </r>
    <r>
      <rPr>
        <sz val="10"/>
        <rFont val="Times New Roman"/>
        <family val="1"/>
      </rPr>
      <t>vital sign measurements presented to the</t>
    </r>
    <r>
      <rPr>
        <sz val="10"/>
        <color indexed="10"/>
        <rFont val="Times New Roman"/>
        <family val="1"/>
      </rPr>
      <t xml:space="preserve"> user</t>
    </r>
  </si>
  <si>
    <t>Volume 1, Appendix D</t>
  </si>
  <si>
    <r>
      <t xml:space="preserve">Implementers </t>
    </r>
    <r>
      <rPr>
        <sz val="10"/>
        <color indexed="10"/>
        <rFont val="Times New Roman"/>
        <family val="1"/>
      </rPr>
      <t>exchanging…</t>
    </r>
  </si>
  <si>
    <t>additional information relationships.</t>
  </si>
  <si>
    <r>
      <t xml:space="preserve">actual use of the standard </t>
    </r>
    <r>
      <rPr>
        <sz val="10"/>
        <color indexed="10"/>
        <rFont val="Times New Roman"/>
        <family val="1"/>
      </rPr>
      <t>to</t>
    </r>
    <r>
      <rPr>
        <sz val="10"/>
        <rFont val="Times New Roman"/>
        <family val="1"/>
      </rPr>
      <t xml:space="preserve"> drive development</t>
    </r>
  </si>
  <si>
    <t>The custodian SHALL record the organization or person which maintains the</t>
  </si>
  <si>
    <t>informationRecipients</t>
  </si>
  <si>
    <t>remote functional call</t>
  </si>
  <si>
    <t>clinical</t>
  </si>
  <si>
    <r>
      <t xml:space="preserve">9…to record the </t>
    </r>
    <r>
      <rPr>
        <sz val="10"/>
        <color indexed="10"/>
        <rFont val="Times New Roman"/>
        <family val="1"/>
      </rPr>
      <t xml:space="preserve">legal authenticator's </t>
    </r>
    <r>
      <rPr>
        <sz val="10"/>
        <rFont val="Times New Roman"/>
        <family val="1"/>
      </rPr>
      <t>identity in a secure, trusted, and unique way</t>
    </r>
  </si>
  <si>
    <r>
      <rPr>
        <sz val="10"/>
        <color indexed="10"/>
        <rFont val="Times New Roman"/>
        <family val="1"/>
      </rPr>
      <t>provided</t>
    </r>
    <r>
      <rPr>
        <sz val="10"/>
        <rFont val="Times New Roman"/>
        <family val="1"/>
      </rPr>
      <t xml:space="preserve"> assistance in</t>
    </r>
    <r>
      <rPr>
        <sz val="10"/>
        <color indexed="10"/>
        <rFont val="Times New Roman"/>
        <family val="1"/>
      </rPr>
      <t xml:space="preserve"> creating</t>
    </r>
  </si>
  <si>
    <t>debilitating</t>
  </si>
  <si>
    <r>
      <t xml:space="preserve">It summarizes the </t>
    </r>
    <r>
      <rPr>
        <b/>
        <sz val="10"/>
        <rFont val="Times New Roman"/>
        <family val="1"/>
      </rPr>
      <t>TYPES</t>
    </r>
    <r>
      <rPr>
        <sz val="10"/>
        <rFont val="Times New Roman"/>
        <family val="1"/>
      </rPr>
      <t xml:space="preserve"> of directives...</t>
    </r>
  </si>
  <si>
    <t>In contrast, the Advance Directives Section used in a Continuity of Care Document, Consultation Note…</t>
  </si>
  <si>
    <t>&lt;!-- Personal Advance Directives Section --&gt;</t>
  </si>
  <si>
    <t>witnessed the document and when</t>
  </si>
  <si>
    <r>
      <t xml:space="preserve">Interventions are actions taken to increase the likelihood of achieving a </t>
    </r>
    <r>
      <rPr>
        <sz val="10"/>
        <color indexed="10"/>
        <rFont val="Times New Roman"/>
        <family val="1"/>
      </rPr>
      <t>goal.</t>
    </r>
  </si>
  <si>
    <t xml:space="preserve">Sections are the unit of precision that should be used, and ideally page numbers too. "Chapter" is too coarse. </t>
  </si>
  <si>
    <t>This was just one instance of an inconsistency in the name of the PACPD. Throughout the document, look for references to "emergency, critical and advance care plan" (which was a carryover from the original title before it was changed) and change it to be "personal advance care plan."</t>
  </si>
  <si>
    <t xml:space="preserve">Figure 1: Illustrative Person-Centered Story. The story is compelling, but confusing because it appears to be related to 1A, but is not. Why is this in a separate "Figure" rather than being related to one of the sub-Use Cases? Same question applies for Figure 2. </t>
  </si>
  <si>
    <t>I suggest this be deleted, as it presumes too much. There has not been ample discussion about the idea of a "fourth level"</t>
  </si>
  <si>
    <t>The diagram does not seem consistent with volume 2, where there is a Personal AD Section in the PACPD, but no such Section is shown in Figure 8. Why is no Personal AD section shown here?</t>
  </si>
  <si>
    <t>Is this too strict? Shouldn't the use case also allow for a PACPD that is authored by a person on behalf of the recordTarget, e.g., for persons unable to express themselves?</t>
  </si>
  <si>
    <t>Shouldn't it be possible for the custodian to be a person, not only an organization?</t>
  </si>
  <si>
    <t xml:space="preserve">Page 39 </t>
  </si>
  <si>
    <t>The definition of informationRecipient as one with whom "care plan information is intentionally being shared" doesn't seem to fit some real-life use of AD/PACPD. You create the document once, for potential use many times. At the time it's created, you don't often know who will need it down the line. Seems like the "actual" information recipients will be recorded externally to the document content (e.g., metadata in a query or push message) many times if the document is reused for different care episodes. So while I have no objection to the informationRecipient being in the header, there should be wording to clarify the distinction between this field and the many potential recipients of the document. I don't think the PACPD is supposed to be updated each time it's shared with a new person or org.</t>
  </si>
  <si>
    <t xml:space="preserve">Should something be said to clarify that the DSTU comment process doesn't actually commence for this IG until after it is balloted and revised? It isn't in DSTU status yet. </t>
  </si>
  <si>
    <t>I thought we agreed to remove this definition, which isn't relevant to the standard</t>
  </si>
  <si>
    <t>The artifact ID of volume 2 should not say "Introductory_Material" at the end of the name. Either just end "Vol2" or say "Vol2_Templates"</t>
  </si>
  <si>
    <t>Page 8 example has both "&lt;!-- Advance Directives Section" and "&lt;!-- Personal Advance Directives Section"
I'm confused. Is this the exact same AD section as listed in C-CDA? The template ID is not the same. The interchanging of "Advance Directives" and "Personal Advance Directives" in the comments is also confusing. Are they the same or different? I suggest that they should NOT be the same, since the PACPD can represent the actual AD, whereas the previously defined C-CDA AD Section is only a summary of the types of information in an AD</t>
  </si>
  <si>
    <t>Because this nested subsection approach is atypical for HL7 C-CDA IGs, the rationale should be given for why subsections are prominent in the PACPD design.</t>
  </si>
  <si>
    <t xml:space="preserve">Figure 8: The example for HC Agent comes up unexpectedly, since nothing was said about HC Agent in the description of the header, above. Suggest some explicit text saying that HC Agent (aka HPOA) is one of the role types for Participant. ALSO, need to explain when/why to put a HC Agent in the header vs. in a section. </t>
  </si>
  <si>
    <t>Figure 10 heading</t>
  </si>
  <si>
    <t>Correct all these occurrences throughout the document</t>
  </si>
  <si>
    <t>Need to add explanations to distinguish this section from the use of participant in Header to represent HC Agent. I find it hard to understand the purpose and distinctions between them.</t>
  </si>
  <si>
    <t xml:space="preserve">Shouldn't this contain HC Agent Selection entry? This section is shown as the container in the example for Health Care Agent Selection. </t>
  </si>
  <si>
    <t>Why is a top level section, with nested subsections, necessary? Can't the PACPD itself be the container? The description below could equally well be applied to the entire document as to the Personal AD Section. Having just one top level section is like having a document with Chapter 1 and subsections 1.1, 1.2...1.n, with no Chapter 2.</t>
  </si>
  <si>
    <t>This draws a definite distinction between the "Personal AD Section" and the "AD Section" but elsewhere in the document, particularly the XML examples, the two are confusingly conflated</t>
  </si>
  <si>
    <t>Avoid wordiness. Also emphasize TYPES because that differs from the actual directives.</t>
  </si>
  <si>
    <t xml:space="preserve">Make it clear that you are contrasting the Personal Advance Directives section from the old Advance Directives section. </t>
  </si>
  <si>
    <t>Check for all instances where AD and PAD may be conflated or reversed</t>
  </si>
  <si>
    <t>This says "shall" but is not enforceable as a conformance statement, given that it is in narrative. I suggest changing to SHOULD</t>
  </si>
  <si>
    <t>I recall that during LCC, the concept of priorities for goals was discussed, and at one point it was a number, but they ended up with H/M/L, and there was probably a reason for that. Will persons really create a precise ordinal ranking of priorities, or would H/M/L be simpler and less demanding? If H/M/L is adequate, then can you use the existing Priority Preference template from C-CDA?</t>
  </si>
  <si>
    <t>This is a lot of coded entries which, in the end, only point back to the text block. When there are no standard codes for the goals, what is the benefit or reason for creating all these entries? What machine processing would occur that provides advantages over narrative text only? Lots of examples like this in Volume 2 create length and what appears to be excess complexity, whereas in Volume 1 you talk about levels 1 and 2 being useful and level 3 being more futuristic. Is this too much structure too soon?</t>
  </si>
  <si>
    <t>Similar to comment on Figure 17: what is the reason for creating structured entries for this type of free-form subjective information? It is valuable for humans to read and act on, but how do machine entries add anything except overhead to the document?</t>
  </si>
  <si>
    <t>What does this actually say about CPR, and how does the entry provide value? The narrative expresses it in the patient's words, but how would the author be able to relate it to the specific CPR with a SNOMED CT code?</t>
  </si>
  <si>
    <t>Although this is just an example, it looks strange to have an email address that appears to be a completely different name from the practitioner's name. It looks like a typo</t>
  </si>
  <si>
    <t>What is the purpose of participant in header vs HC Agent Appointment section vs HC Agent Selection entry?</t>
  </si>
  <si>
    <t xml:space="preserve">Why is this statement here? What does the PCP have to do with the HC Agents? I suggest deleting this comment. </t>
  </si>
  <si>
    <t xml:space="preserve">Explain whether MOLST and POLST are synonyms for the same thing, or whether they need to be differentiated. </t>
  </si>
  <si>
    <t>Either delete the word "medication" or replace it with "medical." I prefer deleting the word, since obviously the preferences are not just about medications, but I think the preferences are not even limited to "medical" but could be other health-related preferences.</t>
  </si>
  <si>
    <t xml:space="preserve">Confusing to see the word "conditions" here, whereas the preference is about "interventions." I don't think of interventions as being conditions. Did this mean to say "pre-coordinated interventions?" </t>
  </si>
  <si>
    <t xml:space="preserve">Are you trying to list all possible acts that can be referenced? Is that necessary? Or is this just some examples? Please explain. </t>
  </si>
  <si>
    <t>In C-CDA, the value sets are usually listed close to the entry that first uses them. Is there a reason for them to all be in the back of this document?</t>
  </si>
  <si>
    <t>Some questions -- like the second and third ones in the table -- are worded as if they should have a "yes/no" answer, though I doubt that is what is intended in the PACPD. If the question is not "exactly" what you'd like to answer, is this the right LOINC code to use? Can a yes/no be repurposed as an open-ended question?</t>
  </si>
  <si>
    <t>CDAR2_IG_PERSADVCAREPLAN_R1_D1_2016JAN_Vol1_Introductory_Material</t>
  </si>
  <si>
    <t>alwys</t>
  </si>
  <si>
    <t>structure</t>
  </si>
  <si>
    <t>The Clinical statement models defined by entry-level templates associated can be associated with the sections</t>
  </si>
  <si>
    <t>paterns</t>
  </si>
  <si>
    <t>the use further</t>
  </si>
  <si>
    <t>with expresses</t>
  </si>
  <si>
    <t>always</t>
  </si>
  <si>
    <t>structured</t>
  </si>
  <si>
    <t>The Clinical statement models defined by entry-level templates can be associated with the sections</t>
  </si>
  <si>
    <t>patterns</t>
  </si>
  <si>
    <t>the user further</t>
  </si>
  <si>
    <t>which expresses</t>
  </si>
  <si>
    <t>typo</t>
  </si>
  <si>
    <t>removed the first instance of associated.</t>
  </si>
  <si>
    <t>typo?</t>
  </si>
  <si>
    <t>Volume 1 Appendix A</t>
  </si>
  <si>
    <t>Volume 2 Chapter 3</t>
  </si>
  <si>
    <t>pg 56 - 59</t>
  </si>
  <si>
    <t>3.7 #16</t>
  </si>
  <si>
    <t>TPN - Total Parenterral</t>
  </si>
  <si>
    <t>MAY contain zero or more [0..*] entryRelationship (CONF:2211-32671) such that it a. MAY contain zero or one [0..1] @negationInd (CONF:2211-33295). b. SHALL contain exactly one [1..1] Nutrition Recommendation (identifier: urn:oid:2.16.840.1.113883.10.20.22.4.130) (CONF:2211-32716).</t>
  </si>
  <si>
    <t>b. SHALL contain exactly one [1..1] Nutrition Recommendation (identifier: urn:oid:2.16.840.1.113883.10.20.22.4.130) (CONF:2211-32716).</t>
  </si>
  <si>
    <t>TF - Tube Feeding; EN - Enteral Nutrition</t>
  </si>
  <si>
    <t>Suggest adding other means of artificial nutrition to Appendix A due to the intent of this document.</t>
  </si>
  <si>
    <t>Could you clarify how the @negationInd is handled if the patient wishes to have nutrition?  Is it ignored or left blank to reflect this wish?</t>
  </si>
  <si>
    <t xml:space="preserve">In C-CDA R2.1, the value sets for the Nutrition Recommendation template do not represent the intent of the document.  A value set that meets the intent needs to be created.  The Academy of Nutrition &amp; Dietetics is willing to be the subject matter experts for this. </t>
  </si>
  <si>
    <t>When the document is created to be saved as a personal copy, the informationRecipient is the author who created the document for himself/herself.</t>
  </si>
  <si>
    <t>1. SHALL contain exactly one [1..1] templateId (CONF:2211-32944) such that it
a. SHALL contain exactly one [1..1] @root="2.16.840.1.113883.4.823.1.1.1" (CONF:2211-32945).
b. SHALL contain exactly one [1..1] @extension="2015-10-13" (CONF:2211-32946).
The template for the header elements for this Personal Advance Care Plan type of document.
2. SHALL contain exactly one [1..1] templateId (CONF:2211-32947) such that it
a. SHALL contain exactly one [1..1] @root="2.16.840.1.113883.4.823.1.2.1" (CONF:2211-32948).
b. SHALL contain exactly one [1..1] @extension="2015-10-13" (CONF:2211-32949).</t>
  </si>
  <si>
    <t>xsi:schemaLocation="urn:hl7-org:v3 file:/C:/Users/lisa.nelson/Documents/05%20Professional/01%20HL7/000%20CDA%20R2%20Extensions/20150602%20CDA_SDTC/CDA_SDTC/infrastructure/cda/CDA_SDTC.xsd"</t>
  </si>
  <si>
    <t>The author element represents the creator of the clinical document. In this case of a Personal Advance Care Plan, the subject of the document (the recordTarget) is always the author as well.
….
When the author is a person who is not acting in the role of a clinician, this code encodes the personal or legal relationship between author and the patient.</t>
  </si>
  <si>
    <t>The informationRecipient element records the intended recipient of the information at the time the document is created.
8. MAY contain zero or more [0..*] informationRecipient (CONF:2211-28690).</t>
  </si>
  <si>
    <t>Contained by: Personal Advance Directives Section</t>
  </si>
  <si>
    <t>Contains: 5 sections</t>
  </si>
  <si>
    <t>US Realm Header for Patient Generated Document (V2) from C-CDA R2.1
2. SHALL contain exactly one [1..1] templateId (CONF:2211-33009) such that it
a. SHALL contain exactly one [1..1] @root="2.16.840.1.113883.10.20.29.1" (CONF:2211-33010).
b. SHALL contain exactly one [1..1] @extension="2015-08-01" (CONF:2211-33011).
US Realm Header (V3) from C-CDA R2.1
3. SHALL contain exactly one [1..1] templateId (CONF:2211-33160) such that it
a. SHALL contain exactly one [1..1] @root="2.16.840.1.113883.10.20.22.1.1" (CONF:2211-33161).
b. SHALL contain exactly one [1..1] @extension="2015-08-01" (CONF:2211-33162).</t>
  </si>
  <si>
    <t>strike the text about the author being the subject of the document, or at least say the author MAY be the subject of the doumetn/</t>
  </si>
  <si>
    <t>Important to allow an author not the recordTarget, e.g., person authoring on behalf of a parent or child</t>
  </si>
  <si>
    <t>I think this is the definition of custodian. Informationrecipient should continue to be optional.</t>
  </si>
  <si>
    <t>yes, examples are informatiove, but note that none of them contain informationRecipient. Perhaps Vol 1 has stale information on this.</t>
  </si>
  <si>
    <t>Why do we need 2 different templateId values?
Which one does the sentence: The template for the header elements for this Personal Advance Care Plan type of document refer to?  The sentence is just stuck in between the two SHALL statements and I cannot tell to which it refers. 
What is the name of, and requirement for a second templateId? If one is for the document type why isn't that sufficient?</t>
  </si>
  <si>
    <t>all thru the Figures and the sample files, this schema loaction exists, and it is guaranteed to fail worldwide with 1 exception….please consider removing this</t>
  </si>
  <si>
    <t>the claim that the author is the subject of the document (the recordTarget), and then the statemetnt about the presonal or legal relationship between the author and the patient do not go together.</t>
  </si>
  <si>
    <t>this is what is expected - suggest chang to Vol 1 (see row 2 comment)</t>
  </si>
  <si>
    <t>Why the use of sub-sections? Yes, they are allowed, but what is the compelling reason for their use?</t>
  </si>
  <si>
    <t>we have stated new extension values to two existing templateId from C-CDA R2.1, but where does the guide clearly state the additional constraints that require the new extension values?
What additional constraints are applied to US Realm Header?
What additional constraints are applied to US Realm Header for Patient Generated Document?</t>
  </si>
  <si>
    <t>example</t>
  </si>
  <si>
    <t>Header Vol 2</t>
  </si>
  <si>
    <t>2.5 Vol 2</t>
  </si>
  <si>
    <t>Remove absolute loca file references to schema in example files.</t>
  </si>
  <si>
    <t>DocumentationOf is used in the examples but not discusses in the constraints.  Recommend adding it to the constraints in order to provided guidance on its usage in the context of a personal advanced care directive or omitting from the examples.</t>
  </si>
  <si>
    <t>move the contain  Personal Advance
Directives Section section template right after the header section  since it contains the other sections.</t>
  </si>
  <si>
    <t xml:space="preserve">Advance Care Planning Priorities Organizer - Draft section 3.1 is both sibling and parent of: Care Experience Consideration,Personal Health Goal, Personal Treatment Preference.  Does that mean the same information should be represented in both contexts or is it an either/or proposition?  To me is confusing to have the option of an ordered and unordered way to present the same information.  
</t>
  </si>
  <si>
    <t>Implementation Guidance for creation of a personal advance care plan document has been developed to align with and be consistent with guidance and CDA templates established within the HL7 Consolidated CDA release 2.1 implementation guide.</t>
  </si>
  <si>
    <t>Implementation Guidance for creation of a Personal Advance Care Plan Document has been developed to align with and be consistent with guidance and CDA templates established within the HL7 Consolidated CDA release 2.1 implementation guide.</t>
  </si>
  <si>
    <t>Consistent capitalization of "Personal Advance Care Plan Document" should be used through out the entire specification.  There are examples with "Personal Advance Care Plan document" and "personal advance care plan document".</t>
  </si>
  <si>
    <t>1.4.2</t>
  </si>
  <si>
    <t>This chapter defines the US Realm Document and Header template for the Personal Advance Care Plan document.</t>
  </si>
  <si>
    <t>This chapter defines the US Realm Document and Header templates for the Personal Advance Care Plan Document.</t>
  </si>
  <si>
    <t>Missing "s" in templates.</t>
  </si>
  <si>
    <t>This chapter defines the section templates referenced within the document template.</t>
  </si>
  <si>
    <t>This chapter defines the section templates referenced within the document templates.</t>
  </si>
  <si>
    <t>Should the filenames in Table 2 be updated based on the actually distributed filenames?</t>
  </si>
  <si>
    <t>The structured data in header alwys includes information about the subject of the document—often call “demographics”—such as birth date, gender, race, and ethnicity; information about the author; and information about the custodian responsible for maintaining a persistant copy of the document.</t>
  </si>
  <si>
    <t>The structured data in header always includes information about the subject of the document—often call “demographics”—such as birth date, gender, race, and ethnicity; information about the author; and information about the custodian responsible for maintaining a persistant copy of the document.</t>
  </si>
  <si>
    <t>always misspelled</t>
  </si>
  <si>
    <t>In cases where the information to be exchanged starts out as structured data in the oriinating application, the entry-level templates permit the human readable information in the section to be derived from the structured data.</t>
  </si>
  <si>
    <t>In cases where the information to be exchanged starts out as structured data in the originating application, the entry-level templates permit the human readable information in the section to be derived from the structured data.</t>
  </si>
  <si>
    <t>originating misspelled</t>
  </si>
  <si>
    <t>The vital sign measurements presented to the use further could be processed by the rendering application to provide specialized charting or computations that would not be feasible when only rendering the information as human readable text.</t>
  </si>
  <si>
    <t>The vital sign measurements presented to the user could be processed by the rendering application to provide specialized charting or computations that would not be feasible when only rendering the information as human readable text.</t>
  </si>
  <si>
    <t>The original sentence appears either have a misspelling or missing word(s).</t>
  </si>
  <si>
    <t>The constraint also ensures that ensures that all clinically relevant content in machine readable entries must also be represented in human readable form within the CDA narrative content.</t>
  </si>
  <si>
    <t>The constraint also ensures that all clinically relevant content in machine readable entries must also be represented in human readable form within the CDA narrative content.</t>
  </si>
  <si>
    <t>Remove duplicate "ensures that"</t>
  </si>
  <si>
    <t>As the quality of the information improves and applications develop greater information exchange capabilities, this standard has the potential to support additional information relationships to exist.</t>
  </si>
  <si>
    <t>As the quality of the information improves and applications develop greater information exchange capabilities, this standard has the potential to support additional information relationships.</t>
  </si>
  <si>
    <t>Remove "to exist"</t>
  </si>
  <si>
    <t>Change "with" to "that".</t>
  </si>
  <si>
    <t>Implementers exchanging personal emergency, critical, and advance care planning information will need to determine the optimal type of clinical statement pattern to use when representing this information in a Personal Advance Care Plan document.</t>
  </si>
  <si>
    <t>exchanging misspelled</t>
  </si>
  <si>
    <t>Aren't there circumstances where the author of a Personal Advance Care Plan may not be the recordTarget?  For example, a parent may want to create a PACP for a child with an intellectual disability.  A spouse with a power of attorney may want to create a PACP for their partner who has been injured and incapacitated.  In these cases the guardian would be the author.  Does this statement also allow for the guardian to be an author?</t>
  </si>
  <si>
    <t>CDA R2 allows for multiple informationRecipeints</t>
  </si>
  <si>
    <t>CDA R2 allows for multiple informationRecipients</t>
  </si>
  <si>
    <t>informationRecipients misspelled</t>
  </si>
  <si>
    <t>4.1.8</t>
  </si>
  <si>
    <t>The notation conveys the actual code (11450-4), the code’s displayName (Problem List), the OID of the codeSystem from which the code is drawn (2.16.840.1.113883.6.1), and the codeSystemName (LOINC).</t>
  </si>
  <si>
    <t>I do not see where the conformance statement or first example below specify the displayName or codeSystemName.</t>
  </si>
  <si>
    <t>CDAR2_IG_PERSADVCAREPLAN_R1_D1_2016JAN_Vol2_Templates_and_Supporting_Material</t>
  </si>
  <si>
    <t>The document may contain a structured body, or it may contain a non-xml body that includes the advance care plan information by reference to a pdf document or by embedding the pdf information.</t>
  </si>
  <si>
    <t>The document may contain a structured body, or it may contain a non-xml body that includes the advance care plan information by reference to a PDF document or by embedding the PDF information.</t>
  </si>
  <si>
    <t>PDF should be capitalized as it is an acronym for Portable Document Format.</t>
  </si>
  <si>
    <t>Use the nonxml body text when the personal advance care plan information is being embedded as a pdf.</t>
  </si>
  <si>
    <t>Use the nonxml body text when the personal advance care plan information is being embedded as a PDF.</t>
  </si>
  <si>
    <t>Use the nonxml body reference when the personal advance care plan information is being included in a referenced pdf file.</t>
  </si>
  <si>
    <t>Use the nonxml body reference when the personal advance care plan information is being included in a referenced PDF file.</t>
  </si>
  <si>
    <t>1.2.5.iii</t>
  </si>
  <si>
    <t>This assignedAuthor SHALL NOT contain [0..0] assignedAuthoringDevice (CONF:2211-33108).</t>
  </si>
  <si>
    <t>I believe that the goal is to exclude the inclusion of an assignedAuthoringDevice element.  Is this the correct way to express that exclusion?  I read it as "The assignedAuthor shall not contain 0 assignedAuthoringDevices".  If it shall not contain 0, then it shall contain more than 0.  Should it be: This assignedAuthor SHALL NOT contain [1..*] assignedAuthoringDevice (CONF:2211-33108).</t>
  </si>
  <si>
    <t>1.2.8</t>
  </si>
  <si>
    <t>A Notary Public may serve as the legal authenticator of an advance directive.</t>
  </si>
  <si>
    <t>as misspelled</t>
  </si>
  <si>
    <t>A personal health goal statement may have one or more related components.</t>
  </si>
  <si>
    <t>missing word. Have?</t>
  </si>
  <si>
    <t>General comment</t>
  </si>
  <si>
    <t>While I agree that PACPs are helpful especially when people cannot speak for themselves, they are also valuable even when people can speak for themselves. The literature shows that people are frequently reluctant to verbally state their wishes. PACP documents may help to increase the rate that patients and providers have verbal conversations because patients would have clarified their values in order to create the document. Also, providers, having exposure to their patients' documented wishes, would be aware of the discordance between care plans and wishes and prompt further discussion.</t>
  </si>
  <si>
    <t>David Foster</t>
  </si>
  <si>
    <t>dfoster@healthwise.org</t>
  </si>
  <si>
    <t xml:space="preserve">CDAR2_IG_PERSADVCAREPLAN_R1_D1_2016JAN_Vol1_Introductory_Material.pdf </t>
  </si>
  <si>
    <t xml:space="preserve">A P P E N D I X   E  
C O D E D   C O N T E N T   C R O S S WA L K Table 111  "Crosswalk between Personal Advance Care Plan Entry Types and Advance Directive Observation Types" </t>
  </si>
  <si>
    <t xml:space="preserve">Seems problematic, is innacurate semantically. Instead would use the LOINC terms as the Value Set. Alternatively, possibly  SNOMED CT Observalbes cold be made to represent content. </t>
  </si>
  <si>
    <t xml:space="preserve">Pavla Frazier </t>
  </si>
  <si>
    <t>pavla.frazier@va.gov</t>
  </si>
  <si>
    <t xml:space="preserve">HL7ReviewDueDec24/CDAR2_IG_PERSADVCAREPLAN_R1_D1_2016JAN_Vol2_Templates_and_Supporting_Material.pdf </t>
  </si>
  <si>
    <t xml:space="preserve">1.2 
Personal Advance Care Plan Header </t>
  </si>
  <si>
    <t>HL7 Vocabulary simply describes guardian as a relationship to a ward.
This need not be a formal legal relationship. When a guardian relationship exists for the patient, it can be represented, regardless of who is present at the time the document is generated. This need not be a formal legal relationship. A child’s parent can be represented in the guardian role.
In this case, the guardian/code element would encode the personal relationship of "mother" for the child’s mom or "father" for the child’s dad. An elderly person's child can be represented in the guardian role. In this case, the guardian/code element would encode the personal relationship 
of "daughter" or "son", or if a legal relationship existed, the relationship of "legal guardian" 
could be encoded.</t>
  </si>
  <si>
    <t>The way this is desribed in this IG seems to cloud the meaning and strenth of the term 'legal guardian.' (Unless I am misreading it.)  A new code may be needed in order to differentiate between "legal guardian" and "guardian," to differentiate between the authority, reponsilbility and rights of a legal guardian.</t>
  </si>
  <si>
    <t xml:space="preserve">5
V A L U E   S E T S   I N   T H I S   G
U I D Etable 16
Personal Goal Preference and Priority Choices </t>
  </si>
  <si>
    <t>.</t>
  </si>
  <si>
    <t>Cavet- I have not worked with this IG, am jsut revieiwing it. there may be nuances of use and intention that I am not aware of. That said: This might be expanded to include the LOINC codes from related document  CDAR2_IG_PERSADVCAREPLAN_R1_D1_2016JAN_Vol1_Introductory_Material.pdf p. 65 Table 111: "Crosswalk between Personal Advance Care Plan Entry Types and Advance. That is, the listed LOINC items in Personal Advance Care Plan Document Entry Type should all be used. (not only shold they not be 'replaced by the crosswlak SNOMED CT codes, but they need to be explcitly used to rperesent the content they hold. THese are codes such as:  75787-2 (AD)Thoughts on Intubation, 75788-0 (AD-14)Thoughts on Tube Feeding; 75789-8 (AD-15) Thoughts on Life Support, etc</t>
  </si>
  <si>
    <t>I.65</t>
  </si>
  <si>
    <t>advance directive information documented in a Personal Advance</t>
  </si>
  <si>
    <t>advance directive information documented in an Advance Directive section</t>
  </si>
  <si>
    <t>between this document and an existing artifact, right?</t>
  </si>
  <si>
    <t>Jay Lyle</t>
  </si>
  <si>
    <t>jay.lyle@jpsys.com</t>
  </si>
  <si>
    <t>Thoughts on Intubation, etc.</t>
  </si>
  <si>
    <t>Advance directive - request for intubation</t>
  </si>
  <si>
    <t>Use LOINC name for codes</t>
  </si>
  <si>
    <t>Why is there a PAD section intervening between the document and the other sections? Is this designed to serve either as a document or a section in some other documentt?</t>
  </si>
  <si>
    <t>Does the header constraint exist in order to provide a place for annotations (provider organization, etc.)? It doesn't seem to be constraining much. Is there a reason this information isn't in the document template?</t>
  </si>
  <si>
    <t>Placehoder comment to update temporary LOINCs</t>
  </si>
  <si>
    <t xml:space="preserve">Why isn't the information (name, date, etc.) modeled? </t>
  </si>
  <si>
    <t>Other Care Experience Considerations</t>
  </si>
  <si>
    <t>Could use examples of what sorts of considerations are imagined</t>
  </si>
  <si>
    <t>75782-3</t>
  </si>
  <si>
    <t>Better to have the display text in the spec</t>
  </si>
  <si>
    <t>Health Agent Authority Directive</t>
  </si>
  <si>
    <t>Is such a directive general, or can they be agent-specific? If the latter, there's no way to assign</t>
  </si>
  <si>
    <t>p 56</t>
  </si>
  <si>
    <t>Goal example seems clincially specific for a patient-specified goal</t>
  </si>
  <si>
    <t>Need to link the entries to their sections.</t>
  </si>
  <si>
    <t>We will incorporate a reference to the D'Amore article and mention the costs, and drawbacks of encoded entries as well as the benefits.</t>
  </si>
  <si>
    <t>Remove the sentence.</t>
  </si>
  <si>
    <t>Will re-draw the figure to show the additional outer Personal AD section</t>
  </si>
  <si>
    <t>Fix comments in the example on page 8 (volume) so as to remove mention of the Advance Directives Section. Also add words in the definition of the Personal Advance Directives section to more explicitly differentiate it from the Advance Directives section.
Yes, you are correct. These are not the same sections.</t>
  </si>
  <si>
    <t>If the information were ever to be combined into another document, I want it to have a container to keep it all together, always.  If it were brought into a care plan, The outer section acts as a sort of organizer to hold the other sub-sections in a specific context.There is/can be content documented at the level of the whole, which applies to all the sub-sections within.
No change will be made to the section structure</t>
  </si>
  <si>
    <t>Will modify the volum1 examples to include an information recipient.</t>
  </si>
  <si>
    <t>Will replace the schema declaatrion with one that references and available:  &lt;ClinicalDocument xmlns="urn:hl7-org:v3" xmlns:xsi="http://www.w3.org/2001/XMLSchema-instance" xmlns:voc="urn:hl7-org:v3/voc" xmlns:sdtc="urn:hl7-org:sdtc"&gt;</t>
  </si>
  <si>
    <t>The author ALWAYS is the subject of the document. Will remove this sentence from the author:: When the author is a person who is not acting in the role of a clinician, this code encodes the personal or legal relationship between author and the patient.</t>
  </si>
  <si>
    <t>Not Persuasive</t>
  </si>
  <si>
    <t>The correct structure to use is the externalDocument. The templates using linkHTML will be modified to use an externalDocument reference to achieve the functionality of pointing to an external document for the included signed copy of the pdf version of the person's advance care plan.</t>
  </si>
  <si>
    <t>blank</t>
  </si>
  <si>
    <t>TOTAL</t>
  </si>
  <si>
    <t>Withdraw</t>
  </si>
  <si>
    <t>Reviewed with Ben on 2016/01/13 where he agreed to withdraw the comment. The Value Set is in VSAC.</t>
  </si>
  <si>
    <t>Will incorporate the proposed wording change.</t>
  </si>
  <si>
    <t>Will adopt the correct header to match with the document.</t>
  </si>
  <si>
    <t>This constraint will be tightened to a SHALL contain exactly one [1..1] author, but it will further be tighted to require it to be the record target.</t>
  </si>
  <si>
    <t>Will address the missing phrase, but will do it in a way that will shorten the unwieldy sentence to make the whole paragraph easier to read and understand.</t>
  </si>
  <si>
    <t>Will adopt proposed wording change.</t>
  </si>
  <si>
    <t>Will add definition to Appendix A.</t>
  </si>
  <si>
    <t>Will modify or remove the word "terminal" but will not replace it with the word "advanced". The word "advanced" causes confusion in the space of "advance directives" because the sound is so similar.  The change will avoide use of the word "advanced" to prevent this unintended word association.</t>
  </si>
  <si>
    <t>BV 1/28/2016</t>
  </si>
  <si>
    <t>Will adopt proposed wording change and template changes as needed.</t>
  </si>
  <si>
    <t>Will update to reflect the correct name for the current guide in the acknowledgements</t>
  </si>
  <si>
    <t>Will fix sentence fragment.</t>
  </si>
  <si>
    <t>Will adopt proposed change.</t>
  </si>
  <si>
    <t>Will adopt proposed wording change and template constraint change.</t>
  </si>
  <si>
    <t>Will make formatting changes.</t>
  </si>
  <si>
    <t>This was a blank comment.</t>
  </si>
  <si>
    <t>Will fix to use the correct/appropriate file name.</t>
  </si>
  <si>
    <t>Will adopt proposed wording change with a global replace throughout the document.</t>
  </si>
  <si>
    <t>Will adopt proposed wording change throughout all instances.</t>
  </si>
  <si>
    <t>Will adopt proposed change in the instances.</t>
  </si>
  <si>
    <t>This sentence is saying what it was intended to say.</t>
  </si>
  <si>
    <t>SHALL NOT on an element prohibits the inclusion of that element, which means nullflavor is not allowed, thus MSK would not be allowed.</t>
  </si>
  <si>
    <t>It sounds incorrect, but that's the way it is.  I will add a sentence to clarify this in the PACP volume 1, section 4.1.5 and mark this section as now being different from C-CDA R2.1.  I will also add a DSTU comment against C-CDA R2.1, to add proposed wording that will match what I add to this IG.</t>
  </si>
  <si>
    <t>Will adopt proposed wording change and will also fix the spelling of severely to include the missed "e".</t>
  </si>
  <si>
    <t>BV 2/4/2016</t>
  </si>
  <si>
    <t xml:space="preserve">We agree to modify the template to change the way we represent priority in the organizer, but the change will not use act/priorityCode. priorityCode in the RIM is intended to represent urgency.  Rather, we will add an extention for the priorityNumber attribute on the actRelationship. 
SDWG approved adding this extension on 1/28/2016. The templated with be modified to  use the new extension in the component actRelationship used within the Organizer. 
</t>
  </si>
  <si>
    <t>The template already includes these constraints just below:
1. This text SHALL contain exactly one [1..1] @representation="B64" (CONF:2211-33267).
2. This text SHALL contain exactly one [1..1] @mediaType="application/pdf" (CONF:2211-33268).</t>
  </si>
  <si>
    <t>Will modify the constraint primitive to move it below the nonXMLBody constraint. The outer primative will say "Use the nonxml body reference when the personal advance care plan information is being embedded as a pdf or included in a referenced pdf file."</t>
  </si>
  <si>
    <t>The section design of the document enables content in the personal advance care plan to remain encased in its own containing when/if that care plan content were ever to be included in a care plan document that also included other care plan content that was not a part of the person's advance care plan. 
This use case was reviewed in SDWG during the January WG meeting and it was determined to be a reasonable use of subsections.</t>
  </si>
  <si>
    <t>BV 2/18/2016</t>
  </si>
  <si>
    <t>Will modify the document template to conform to the the PACP header template.</t>
  </si>
  <si>
    <t>Don't know where these went?? Should include all the top set of elements for the clinicalDocument that come above the recordTarget. The requirements are documented in Volume 1. Will add code and the others. These constraints will be added to the header template.</t>
  </si>
  <si>
    <t>Each template asserts conformance to itself. In addition, it may assert conformance to additional templates as well.  The additional conformance assertions are relevant to the various relationships that exist between one template and other templates. 
I will add a chapter to Volume 1 explaining that there are two equally valid approaches for building upon prior templated constraint definitions:  one to imply and the other is to require assertion of conformance.  This is really a tooling issue, and has no effect on conformance.</t>
  </si>
  <si>
    <t>This interpretation is correct. Each Advance Care Plan document SHALL have only one component such that it is an advance care plan section.  In essence it prevents the document from having any more than just a single Advance Care Plan sectin in it.  
(see conformance 32995, 32996, and 32997)
Other sections may still be included. We don't want to prevent that.  For example, a Payer Section may be relevant. We aren't precluding other sections.</t>
  </si>
  <si>
    <t>Sane as comment #3.</t>
  </si>
  <si>
    <t>Will modify the document header template to include these constraints.</t>
  </si>
  <si>
    <t>The section is required to be completely clear. It means that not including a healthcare agent information can be inferred to mean that an explicit decision has been made to appoint no healthcare agent. The section is always present to record the choice, one way or another.</t>
  </si>
  <si>
    <t>This section SHOULD include [0..3] Health Care Agent Selection entries and SHOULD include [0..1] Health Agent Authority Directive. The entry is defined, I just missed attaching into the section.   This will be fixed in the template definition for the section.</t>
  </si>
  <si>
    <t>Information associated with how to make a person't directives "legal" varies from state to state.  We only aim to capture that information in this section.  There isn't a use case for needing to machine process the witnesses. The Notary information, if present, is recorded as machine readable data in the header as the legalAuthenticator. It is also carried as human readable information in this section.</t>
  </si>
  <si>
    <t>This IG is using Model of Use to guide template design, so it is appropriate. We are recording an observation about whether or not such an order exists.  We are not recording the order itself.  That order may be referenced as an external document if it does exist.</t>
  </si>
  <si>
    <t>Will combine so that the document template implies (conforms to) the header template.</t>
  </si>
  <si>
    <t>No, to be a Personal Advance Directive, the author would be the person (recordTarget).  This situation is  not in scope as it implies some other type of document that is not a "personal" one.  By "Personal" we are limitting to the situation where the author is the person.</t>
  </si>
  <si>
    <t>Same as Comment #215</t>
  </si>
  <si>
    <t>Will make suggested change.</t>
  </si>
  <si>
    <t>See conformance 15408 and See conformance 31141. Also see Figure 14 (all in volume 1).</t>
  </si>
  <si>
    <t>In Volume 1 will update the filenames in Table 2 to match actual package filenames.</t>
  </si>
  <si>
    <t>There is only one document template in the IG that references sections.  The wording is correct as is.</t>
  </si>
  <si>
    <t>Will update as suggested</t>
  </si>
  <si>
    <t xml:space="preserve">Trifolia provides either option.  HL7 does not require the references to be mixed into the IG, they can be included as a reference at the end.  </t>
  </si>
  <si>
    <t>Will remove the word "medication" in the first sentence of the purpose statement for the template at 3.7.</t>
  </si>
  <si>
    <t>These two terms could be considered synonyms but there isn't widespread acknowledgement that they are the same thing. Since both terms are used, we have included them both and treated they both equally.</t>
  </si>
  <si>
    <t>Some directives allow a person to state who his or her PCP is so that the decision about whether or not they meet certain medical criteria can be stated to need to be made by his or her PCP. This ensures a doctor with a specific relationship to the patient is involved in the determinations of the health status of the patient.</t>
  </si>
  <si>
    <t xml:space="preserve">Relationship expressed in the header will be indexed into a document registry making possible to do searches on that information and query it in the registry.  Information carried in the section is not indexed in a document registry.  Information in a machine readable entry in the body of the document will always also be in the human readable section.  The analysis did not include any use cases to support requiring the healthcare agent to be carried, so it was not required or even recommended. The MAY conformance was added to provide guidance in case later implementations discover a valuable need for indexing the HC Agent. </t>
  </si>
  <si>
    <t>Will modify to make the comparison clearer.</t>
  </si>
  <si>
    <t>Will make proposed change.</t>
  </si>
  <si>
    <t>Will add this clarification.</t>
  </si>
  <si>
    <t xml:space="preserve">An explicit explanation of why the document design uses a single Personal Advance Directive Section with subsections for the the various different types of information will be added to Volume 2. in the purpose statement of the outer section. </t>
  </si>
  <si>
    <t>Will make the proposed change and also will look at the material explaining header participations in Volume 1 to see if additional clarity can be added there to explain this better.</t>
  </si>
  <si>
    <t>See Comment #149</t>
  </si>
  <si>
    <t>Yes. The Section template needs to be fixed to pull in the entry template.  This was just missed and is a mistake that will be fixed.</t>
  </si>
  <si>
    <t>Will do a full review to make sure the IG and examples clearly use Personal Advance Directives Section when describing the new section defined in the PACP IG.  Advance Directives Section will only be used when referring to the section currently authored by clinicians in a clinical summary.</t>
  </si>
  <si>
    <r>
      <t xml:space="preserve">Will make the proposed change but will use bold underline for the emphasis of </t>
    </r>
    <r>
      <rPr>
        <b/>
        <u/>
        <sz val="10"/>
        <rFont val="Times New Roman"/>
        <family val="1"/>
      </rPr>
      <t>types</t>
    </r>
    <r>
      <rPr>
        <sz val="10"/>
        <rFont val="Times New Roman"/>
        <family val="1"/>
      </rPr>
      <t>. May also add another sentence to explain the distinction.</t>
    </r>
  </si>
  <si>
    <t>See Comment #128</t>
  </si>
  <si>
    <t>Will make proposed changes</t>
  </si>
  <si>
    <t>Will add this point in Volume 1.</t>
  </si>
  <si>
    <t>Will change the definition of RFC to Request for Comment.</t>
  </si>
  <si>
    <t>Will document this phrase in the glossary as the definition for the ECACP acronym.  Will use the acronym where it seems appropriate to shorten sentences that include the whole phrase.</t>
  </si>
  <si>
    <t>Will make proposed narrative language changes throughout Volume 2 to align with terms use in Volume 1.</t>
  </si>
  <si>
    <t>Will do a search on the word "patient" in Volumes 1 and 2 to see if there are places where it would work to replace the word "patient" with the word "person".</t>
  </si>
  <si>
    <t>Wil make the suggested revisions.</t>
  </si>
  <si>
    <t>Will revise to use the word "communicates" and eliminating the term "actual". 
The Personal Advance Directives Section communicates the information in a person's "advance directive document".</t>
  </si>
  <si>
    <t>This was reviewed and the sentence will be removed.</t>
  </si>
  <si>
    <t>I will submit new sections from Volume 1 to the team working on CDA R2.1 for consideration in the development of that work.</t>
  </si>
  <si>
    <t>Yes, the structure of the body of the document is a section that contains nested sub-sections.   We have agreed to add more content on the rationale for this design.</t>
  </si>
  <si>
    <t>Will modify file names.</t>
  </si>
  <si>
    <t>Will keep it!</t>
  </si>
  <si>
    <t>Will be using the Implies functionality to more clearly denote the relationship.  Also, will only include constraints that are narrower than the Patient Generated Document header, which is a further constraint on the US Realm Header.</t>
  </si>
  <si>
    <t>Will add an explanation of the use of nullFlavor and add an example.</t>
  </si>
  <si>
    <t>Will use this export choice for the next publication.</t>
  </si>
  <si>
    <t>Will add the explanation of how to use negationInd and will add an example showing its use.</t>
  </si>
  <si>
    <t>Will clarify that this document type is only covering situations where the recordTarget is authoring the document for his or her self. This does not cover the use case of a parent creating a plan for a child or someone for someone else. This is by definition a "Personal" plan that the person authors for his or her self.</t>
  </si>
  <si>
    <t>Will simplify the information used in each "build" of the picture by removing some details after discussing them. Number the arrows to help align the descriptions with the arrows. Go to 4 diagrams rather than 3.  Leave in (#0) to make connections with prior care plan model. Make points about Clinical Summary (#1) now, and in the future(#2), then (#3) show the 6 new arrows for the care plan. Finally, show everything together (#4) and make a summarizing statement.</t>
  </si>
  <si>
    <t>Will add an example to clarify what this paragraph is describing: It uses negationInd TRUE to represent a person's preference for the medical treatment NOT to be performed. The coding for the medical treatment may include pre-coordinated semantics to incorporation the conditions under which the person prefers for the medical treatment to be or not to be performed.
(Also fix "incorporation" to "incorporate".) Make sure the constraint label description aligns with the changes.</t>
  </si>
  <si>
    <t>BV 3/17/2016</t>
  </si>
  <si>
    <t>All temporary LOINC Codes will be addressed prior to moving to publication.</t>
  </si>
  <si>
    <t>displayName attributes will be added to the examples, but it is not a required attribute.</t>
  </si>
  <si>
    <t>BV 3/24/2016</t>
  </si>
  <si>
    <t>Volume 1 is not normative, and many implementers don't read it. The basic explanation of each participation is repeated in the template constraints to ensure that this definitional material won't get missed.</t>
  </si>
  <si>
    <t>Trifolia determines the order of the templates in the IG. This automated feature can't be overridden without manually adjusting the content of the IG and we try not to have human editing on Volume 2 to reduce errors and inconsistencies.</t>
  </si>
  <si>
    <t>The Advance Care Planning Priorities Organizer is only used in two section:  GPP for End-of-Life or Severly Dibilitating Condition and GPP upon Death.  For those two section, this organizer can be used to show the priority that the person places on certain goals, treatment preferences, or care experience considerations. The same type of information can be represented using patterns that are priorities or paterns that are not showing priorities.  It like being able to say:  
I want to be pain free.
I want to be in a Hospice Program.
Being pain free is more important to me than being in a Hospice Program.  
Sometimes need to know what is more important than something else.  The Priority organizer gives you the pattern for expressing that.</t>
  </si>
  <si>
    <t>LOINC terms are used to represent questions.  The SNOMED CT terms are used to say, "content about this subject, or related to this issue".  It isn't being used as a Question or an Answer.  It functions as a sort of "indexing categor" to say, "this directive has information in it that pertains to this issue".  It makes it faster for the clinician to determine if the directive includes information that may be relevant to the patient's situation.</t>
  </si>
  <si>
    <t>The participation in CDA is simple called "guardian" and it is a broader concept than "legal guardian". A legal guardian is a type of guardian.  There already are several codes that allow you to indicate what type of legal guardian a person may be.
Some examples are:
legal guardian
guardian ad lidem
executor of estate
power of attorney
durable power of attorney
healthcare power of attorney
etc.</t>
  </si>
  <si>
    <t>For now, the crosswalk exists because of the way that C-CDA choose to design the Advance Directives Entry template.  It uses SNOMED codes to indicate the type of content that is covered in a Personal Advance Care Plan document.  The LOINC codes represent a specific question.  The C-CDA template could be reconsidered, but I think any DSTU Comment requesting a change should first involve implementer trial use to determine if it works with the current design or not.</t>
  </si>
  <si>
    <t>The section structure permits the personal Advance Care Plan information to stay together and "in context" as a single "resource" even if it ever is absorbed into or represented in another document, like a care plan document that may also include the personal advance care plan.</t>
  </si>
  <si>
    <t>The prior convention in C-CDA has been to define a header template, then define the document template as a further constraint on the "header template".  This is just by convension.  The tempate called the "header template" is really just a partial "document template" that establishes the pattern for the header elements of the document.  It is re-usable.</t>
  </si>
  <si>
    <t>The Health Care Agent Selection observation is defined in chapter 3.4. It was a mistake that it was not shown as contained in the Health Care Agent Appointment section.  This will be fixed in the section template.</t>
  </si>
  <si>
    <t>This section has an entry template called Care Experience Consideration.  This template definition needs to be re-examined to consider the new LOINC codes being added and what value sets may be available as questions for Likes and Dislikes, or other Care Experience Considerations.</t>
  </si>
  <si>
    <t xml:space="preserve">We are using the LOINC short name for this question.  The question really is: </t>
  </si>
  <si>
    <t>The Advance Directives section in C-CDA does not contain the person's actual "directives". This section indicates if a person has directives or not, and may provide a pointer or information that indicates where to get the person's directives documentation.  The entries may also tell you what kind of directives information is in the directives, but it does not say what the directives are.  So if the Advance Directives C-CDA section says that there is CPR information in the directive, you don't know if it says the person wants CPR or does not want CPR and under what circumstances.  You only know that the direcitve contains information about the person's preference regarding CPR.   The definition of the Advance Directives Section and the contained entries clearly define this.</t>
  </si>
  <si>
    <t>Intent is for there to be only one person author - the person his or her self. A System would never be listed as the author.</t>
  </si>
  <si>
    <t>The relationship is not a straight "IS A" relationship.  In some ways this clinical statement pattern is more specific:  Author always is the recordTarget and the code is constrained to a specific concept. Also, it is not true that this goal is related to a problem. 
To make this clearer, we will remove these two sentences from the purpose statement of this template: It may not necessarily be the provider's goal.
A goal may have components consisting of other goals (milestones). These milestones are related to the overall goal through entryRelationships.</t>
  </si>
  <si>
    <t>Review 3/24/3016</t>
  </si>
  <si>
    <t>We will modify the design strategy to make use of implied templates where possible. It is however important to note that explicit assertion of another templateID is an equally valid way to indicate that one template conforms to the requirements of another template.</t>
  </si>
  <si>
    <t>Based on Guidance from SDWG, the IG is the place to require this level of encoding between the narrative and the machine readable entries.   A Personal Advance Care Plan document is a use case where no machine information should be encoded that is not exposed for the humans to see. 
During Trial Use of the standard, an implementer could submit a DSTU comment if they found this too difficult to do, but likely that would just be an education gap for a new CDA implementer.  The informtion correspondences already exist, it's just a matter of taking the time to record them in the data that is being exchanged.
We will add a sentence to explain that this is an additional requirement on content creators which may carry additional development (hence cost) to ensure the linkages are included between the corresponding human readable and machine readable content.</t>
  </si>
  <si>
    <t>Change the sentence to say: The “reference links” between human readable information and machine readable information provide a mechanism that can be used to permit comparison to be made or facilitated as a human review to confirm if the narrative and machine encoded data provide information with the same semantic meaning.</t>
  </si>
  <si>
    <t>Change the sentence to:   
text referencing provides a mechanism that can be used to permit comparison to be made or facilitated as a human review to confirm if the narrative and machine encoded data provide information with the same semantic meaning. Performing the comparison testing of this sort may require specialized clinical and/or technical knowledge.</t>
  </si>
  <si>
    <t>Change the sentence to say: 
text referencing provides a mechanism that can be used to permit comparison to be made or facilitated as a human review to confirm that a CDA document does not include any additional clinical content in machine readable form which is not also represented as human readable information that the author can verify with a simple, standard mechanism. Performing the comparison testing of this sort may require specialized clinical and/or technical knowledge.</t>
  </si>
  <si>
    <t>The class of document defined as a "PERSONAL" Advance Care Plan only includes documents where the recordTarget IS the author.  
This specification does not intend to address cases where the author is not the person his or herself.</t>
  </si>
  <si>
    <t>This was an error. The section should be referencing the entry templates defined to encode the Health care agent information.  The section template will be updated to include the entry defined for this. 
Health Care Agent Selection - Draft
[observation: identifier urn:hl7ii:2.16.840.1.113883.4.823.1.4.2:2015-11-18 (open)]</t>
  </si>
  <si>
    <t>The decisions will be made by the healthcare agent after the person is dead. The person is only documenting their wishes which, hopefully, will be followed by decision makers (not the person his or her self) after his or her death. The actual decision to donate is not made until after the person is actually dead.  Until death, it is just an expressed preference to donate.</t>
  </si>
  <si>
    <t>In volume 1 at the beginning of the Use Case chapter, we will add some additional explanation of the Content Creator and Content Consumer and the types of systems that may act in each role.</t>
  </si>
  <si>
    <t>LOINC asked that we develop the standard and complete the ballot before asking to have the codes created. They are saying this is their preferred process. I think it makes sense for the initial drafting/balloting of the standard to use temporary codes….then permanent codes can be requested after the ballot is finished.  The republishing of the reconcilled ballot will contain the new/permanent LOINC Codes.</t>
  </si>
  <si>
    <t>Will add these conformances to all entry templates.</t>
  </si>
  <si>
    <t>The Trifolia Schematron will be supplied when the package is republished. The Schematron can be used with a tool like Oxygen to validate instances.</t>
  </si>
  <si>
    <t>This is a difficiency in the way Trifolia does its sample formatting.  We will fix as much as we can possibly do by hand.</t>
  </si>
  <si>
    <t>Will "stub in" additional pertinent contained entries. However, not in all cases will it make sense to use all contained entries in a single example.  There may be places where it does not make sense to include all contained templates in a single example.  Will add them where it makes sense.</t>
  </si>
  <si>
    <t xml:space="preserve">Digital Advance Directives are shared intentionally with a variety of individuals, care providers and care organizations.  It may be shared with an HIE who then will share it according to their sharing rules.  It may be shared with the Healthcare Agent, who then may share it with other people This would be a new version of the document with an additional information recipient.  We believe this is a reasonable functional requirement for this use of CDA documents As a minimum, I can make a digital directives document for myself to share with anyone I decide to send it to, but if I do that, then when I update the information, the only person who needs to get a new copy is myself.  The rest of the "resharing" will need to be managed in some other way.  The custodian of the document would only know to update the declared prior recipients using this mechanism.  
This does not mean other means of tracking recipients of a document may not also be used.  </t>
  </si>
  <si>
    <t>Will change the SHALL to a SHOULD.  The IG will establish an OID that can be used in the root to indicate an ID that is a notary stamp ID. The specified OID can be used if another asigning authority OID for the Notary stamp ID is not available.
Also will add to the description of this section that the corresponding notary information is included in the header element called legalAuthenticator.</t>
  </si>
  <si>
    <t>This is used when a person orders a list of things according to their priorities.  The item that they position at the top of the list will get a 1, the next item will get a 2, etc.  The ranking is within the set of things that they "put in order of their priority".   
Will note in the the IG that an extension to CDA R2 has been added to the sdtc namespace to properly encode the priority order.</t>
  </si>
  <si>
    <t>A machine can't sort out all the content of the section.text, but if it is broken into processible entries, then the machine can help sort it out.  Each goal, each preference, each priority can be separated out for individual processing. Without using this mechanism, it is not possible for a machine to detect individual etnries from a big blob of text.  
This coding design enables a machine to find a person's answer to the standard question about organ donation. The machine can present care experience preferences, etc.  Even though the asnwers are not coded, the content of the question can be more efficiently accessed through use of the coded question.  Then, a human can read and understand the individual's personal answer.
Analysis to date has not identified many standard goals.  More preferences has been identified.  This may take some time before consensus is reached on a set of standard goals. Right now the pattern will permit a finer-grain coding as well as the coarser graining coding in the goal.
Will alter the templates to add the finer grain concept as a qualifier rather than showing it as a translation.</t>
  </si>
  <si>
    <t xml:space="preserve">Will modify to remove this sentence: The coding for the medical treatment may include pre-coordinated semantics to incorporation the conditions under which the person prefers for the medical treatment to be or not to be performed. 
And also remove this sentence: Negation does not change the meaning of any pre-coordinated conditions. </t>
  </si>
  <si>
    <t>Yes, This template's design is intended to show all the current clinical statement patterns that may make sense here from the set currently defined in C-CDA.</t>
  </si>
  <si>
    <t>No. The custodian is responsible for keeping the original copy. 
In this case, the custodian is the system, like MyDirectives.com, who keeps the actual document that is created. Everyone else who gets a copy of the document is an information recipient. We are saying here, that the system which makes the document to be shared is responsible for keeping the original as the custodian. This is the guidance that this IG stipulates. There is not point in making a document unless you intended to exchange the information with someone.  The someone you will exchange the document with is the informationRecipient.
There may be cases where the system creates info, sends it to someone, and has a business rule that says the recipient is now responsible for being the custodian of the document....but that is not what this IG is saying for the case of making a Personal Advance Care Plan Document. The system that makes the document IS the Custodian of that document.</t>
  </si>
  <si>
    <t>This document's header is a further constraint on the Patient Generated Document header.  We will redo the document template to conform to the Patient Generated Document header, then only add constraints that are narrowing the template further for this PACP document This will be consistent with how C-CDA was done.</t>
  </si>
  <si>
    <t>This document's header is a further constraint on the Patient Generated Document header. We will design the PACP document template to "imply" the Patient Generated Document Header (Conforms to), then only add constraints that are narrowing the template further.
In CDA the practice has been to define one template to constrain the header and a different template to constrain the document.  
The new pattern will make the PACP document template conformant to the Patient Generated Document Header template, then add further constraints to it.</t>
  </si>
  <si>
    <t>The new pattern will make the PACP document template conformant to the Patient Generated Document Header template, then add further constraints to it.</t>
  </si>
  <si>
    <t>Will add material on how to encode a serviceEvent and what it means. Creation of a PACP is a care planning service event.  Although the person may be the author of the information, there may be other people involved in counceling the person or answering questions, or supporting the person while they create their Personal Advanced Care Plan.  Others involved in providing "support services" in the creation or updating of a PACP would be listed in the serviceEvent</t>
  </si>
  <si>
    <t>Need to clarify the syntax used for SHALL NOT have any. The issue of the awkwardness of this cardinality in the midst of the sentence has been reported to SDWG several time. We will add a clarifying example and sentence in Volume 1 to explicitly acknowledge how to interpret this awkward wording.</t>
  </si>
  <si>
    <t>The Goal example is on page 55. It is showing goals like being free from pain, being at peace with my god, etc.  On page 56, you were looking a treatment preferences….a very different thing and more clinical sounding for sure.  These are examples of medical treatments that may be wanted or not.</t>
  </si>
  <si>
    <t xml:space="preserve">The crosswalk references specific code system versions to "date" the mapping. The concepts from SNOMED CT are used in a binding to a static value set (SHALL contain exactly one [1..1] code, which SHOULD be selected from ValueSet AdvanceDirectiveTypeCode urn:oid:2.16.840.1.113883.1.11.20.2 STATIC 2006-10-17 (CONF:1198-8651).)  I mapped those concepts into the concepts available in a certain version of LOINC.  The crosswalk is a "tool" to show the relationships. The crosswalk should be updated/(reviewed and reconfirmed) each time there is a new version of the code system on either side of the map.  This is needed to confirm if there may be additional or fewer concepts on either side of the map.  
Leave the cross walk as is. It should be updated if either Code System changes. </t>
  </si>
  <si>
    <t>Will tighten this constraint as suggested to only allow "SELF" as the author.</t>
  </si>
  <si>
    <t>This term is not referenced specifically by this IG.  Work with HL7 or SDWG to expand the general glossary in all CDA Igs.</t>
  </si>
  <si>
    <t>This authority directive is general. It is not specific to particular individuals. It is tied to the role of Healthcare Agent.</t>
  </si>
  <si>
    <t>There is no requirement for questions in the Personal Advance Care Plan to be "open" questions.  The questions can be "closed" question with yes or no asnwer sets.  This particular comment identified a problem with the LOINC concepts and new LOINC codes will be established for the questions that are posed as open ended questions.  All LOINC codes in this table will be reviewed and revised where appropriate after the May version of the LOINC code system is released.</t>
  </si>
  <si>
    <t>We will define the header template and then make the document template conform to the header template by using the "implies" functionality in Trifolia.</t>
  </si>
  <si>
    <t>The personal stories will be taken out of the Use Case section and moved into a new section called "User Stories" with some explanation about the difference in the style of story.  The gray formatting will be removed.</t>
  </si>
  <si>
    <t>This template is merely saying that a person can express a preference for a certain nutrition recommendation or not.  It uses that which is defined in C-CDA.  If the C-CDA template is not using the correct value set, the Academy of Nutrition &amp; Dietetics should look at fixing it in C-CDA rather than here. This document simply uses what is defined in C-CDA for the Nutrition Recommendation template.</t>
  </si>
  <si>
    <t>This guide provides a cross walk to relate the concept of "thoughts about CPR" to the concept of "this directive contains answers about the question of whether the person wants CPR or not and under what conditions". LOINC is used to represent the questions and SNOMED CT is used to represent the answers. The Crosswalk in Appendix E of Volume 1 links these question and answer concepts together.</t>
  </si>
  <si>
    <t>This issue will be addressed by having the PACP Document conform to the PACP Header which will conform to Patient Generated Document Header which conforms to US Realm Header.  The US Realm Header is where these base clinical document constraints are defined.  Note: we found a problem in the constraint language for C-CDA US Realm Header. The effectiveTime element is missing from the constraint. We have added a DSTU Comment to address this issues. (DSTU # 953)</t>
  </si>
  <si>
    <t>BV 4/1/2016</t>
  </si>
  <si>
    <t>Will modify Volume 1 Sections 3.2 and 3.2.1 to correctly define Levels (1, 2 and 3) based on the definitions in CDA. Will also define the term "unstructured document". Revisions to 3.2.1 will make use of these terms, after they are correctly defined.</t>
  </si>
  <si>
    <t>Review in SDWG - pulled from BV 3/17/2016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</si>
</sst>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mmmm\ d\,\ yyyy"/>
  </numFmts>
  <fonts count="31" x14ac:knownFonts="1">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b/>
      <u/>
      <sz val="10"/>
      <color indexed="9"/>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b/>
      <sz val="10"/>
      <color indexed="12"/>
      <name val="Arial"/>
      <family val="2"/>
    </font>
    <font>
      <i/>
      <sz val="10"/>
      <name val="Times New Roman"/>
      <family val="1"/>
    </font>
    <font>
      <sz val="10"/>
      <name val="Arial"/>
      <family val="2"/>
    </font>
    <font>
      <sz val="8"/>
      <name val="Courier New"/>
      <family val="3"/>
    </font>
    <font>
      <sz val="10"/>
      <color indexed="10"/>
      <name val="Times New Roman"/>
      <family val="1"/>
    </font>
    <font>
      <b/>
      <u/>
      <sz val="10"/>
      <name val="Times New Roman"/>
      <family val="1"/>
    </font>
  </fonts>
  <fills count="19">
    <fill>
      <patternFill patternType="none"/>
    </fill>
    <fill>
      <patternFill patternType="gray125"/>
    </fill>
    <fill>
      <patternFill patternType="solid">
        <fgColor indexed="31"/>
        <bgColor indexed="8"/>
      </patternFill>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gray125">
        <fgColor indexed="8"/>
        <bgColor indexed="22"/>
      </patternFill>
    </fill>
    <fill>
      <patternFill patternType="solid">
        <fgColor indexed="41"/>
        <bgColor indexed="8"/>
      </patternFill>
    </fill>
    <fill>
      <patternFill patternType="solid">
        <fgColor indexed="45"/>
        <bgColor indexed="64"/>
      </patternFill>
    </fill>
    <fill>
      <patternFill patternType="gray125">
        <fgColor indexed="8"/>
      </patternFill>
    </fill>
    <fill>
      <patternFill patternType="gray0625"/>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8"/>
      </patternFill>
    </fill>
    <fill>
      <patternFill patternType="solid">
        <fgColor rgb="FFCCCCFF"/>
        <bgColor indexed="64"/>
      </patternFill>
    </fill>
    <fill>
      <patternFill patternType="solid">
        <fgColor rgb="FFFF99CC"/>
        <bgColor indexed="64"/>
      </patternFill>
    </fill>
  </fills>
  <borders count="61">
    <border>
      <left/>
      <right/>
      <top/>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8"/>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8"/>
      </right>
      <top style="thin">
        <color indexed="64"/>
      </top>
      <bottom/>
      <diagonal/>
    </border>
    <border>
      <left style="medium">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style="thick">
        <color indexed="64"/>
      </top>
      <bottom/>
      <diagonal/>
    </border>
    <border>
      <left/>
      <right style="thick">
        <color indexed="64"/>
      </right>
      <top style="thick">
        <color indexed="64"/>
      </top>
      <bottom/>
      <diagonal/>
    </border>
    <border>
      <left/>
      <right/>
      <top/>
      <bottom style="thick">
        <color indexed="64"/>
      </bottom>
      <diagonal/>
    </border>
    <border>
      <left/>
      <right style="thick">
        <color indexed="64"/>
      </right>
      <top/>
      <bottom style="thick">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8"/>
      </right>
      <top/>
      <bottom/>
      <diagonal/>
    </border>
    <border>
      <left style="thin">
        <color indexed="64"/>
      </left>
      <right style="thin">
        <color indexed="64"/>
      </right>
      <top style="thick">
        <color indexed="64"/>
      </top>
      <bottom style="thin">
        <color indexed="64"/>
      </bottom>
      <diagonal/>
    </border>
    <border>
      <left/>
      <right style="thick">
        <color indexed="64"/>
      </right>
      <top/>
      <bottom style="thin">
        <color indexed="64"/>
      </bottom>
      <diagonal/>
    </border>
    <border>
      <left style="thick">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ck">
        <color indexed="64"/>
      </left>
      <right/>
      <top style="thick">
        <color indexed="64"/>
      </top>
      <bottom/>
      <diagonal/>
    </border>
    <border>
      <left style="thick">
        <color indexed="64"/>
      </left>
      <right/>
      <top/>
      <bottom style="thick">
        <color indexed="64"/>
      </bottom>
      <diagonal/>
    </border>
    <border>
      <left style="thin">
        <color indexed="64"/>
      </left>
      <right style="thin">
        <color indexed="64"/>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286">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6" fillId="0" borderId="0" xfId="0" applyFont="1"/>
    <xf numFmtId="0" fontId="0" fillId="0" borderId="0" xfId="0" applyFont="1" applyFill="1" applyBorder="1"/>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9" fillId="2" borderId="1" xfId="1" applyFont="1" applyFill="1" applyBorder="1" applyAlignment="1" applyProtection="1">
      <alignmen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0" fillId="0" borderId="2" xfId="0" applyBorder="1"/>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vertical="top" wrapText="1"/>
      <protection locked="0"/>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2" fillId="4" borderId="3" xfId="0" applyFont="1" applyFill="1" applyBorder="1" applyAlignment="1" applyProtection="1">
      <alignment vertical="top" wrapText="1"/>
      <protection locked="0"/>
    </xf>
    <xf numFmtId="0" fontId="2" fillId="4" borderId="5" xfId="0" applyFont="1" applyFill="1" applyBorder="1" applyAlignment="1" applyProtection="1">
      <alignment horizontal="left" vertical="top" wrapText="1"/>
      <protection locked="0"/>
    </xf>
    <xf numFmtId="0" fontId="2" fillId="4" borderId="3" xfId="0" applyFont="1" applyFill="1" applyBorder="1" applyAlignment="1" applyProtection="1">
      <alignment horizontal="left" vertical="top" wrapText="1"/>
      <protection locked="0"/>
    </xf>
    <xf numFmtId="0" fontId="2" fillId="4" borderId="3" xfId="0" applyFont="1" applyFill="1" applyBorder="1" applyAlignment="1" applyProtection="1">
      <alignment horizontal="center" vertical="top" wrapText="1"/>
      <protection locked="0"/>
    </xf>
    <xf numFmtId="0" fontId="2" fillId="5" borderId="3" xfId="0" applyFont="1" applyFill="1" applyBorder="1" applyAlignment="1" applyProtection="1">
      <alignment horizontal="left" vertical="top" wrapText="1"/>
      <protection locked="0"/>
    </xf>
    <xf numFmtId="0" fontId="7" fillId="5" borderId="6" xfId="0" applyFont="1" applyFill="1" applyBorder="1"/>
    <xf numFmtId="1" fontId="2" fillId="3"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9" fillId="6" borderId="7" xfId="1" applyFont="1" applyFill="1" applyBorder="1" applyAlignment="1" applyProtection="1">
      <alignment wrapText="1"/>
    </xf>
    <xf numFmtId="0" fontId="9" fillId="7" borderId="8" xfId="1" applyFont="1" applyFill="1" applyBorder="1" applyAlignment="1" applyProtection="1">
      <alignment wrapText="1"/>
    </xf>
    <xf numFmtId="0" fontId="9" fillId="7" borderId="9" xfId="1" applyFont="1" applyFill="1" applyBorder="1" applyAlignment="1" applyProtection="1">
      <alignment wrapText="1"/>
    </xf>
    <xf numFmtId="0" fontId="9" fillId="7" borderId="9" xfId="1" applyFont="1" applyFill="1" applyBorder="1" applyAlignment="1" applyProtection="1">
      <alignment textRotation="90" wrapText="1"/>
    </xf>
    <xf numFmtId="0" fontId="13" fillId="8" borderId="7" xfId="1" applyFont="1" applyFill="1" applyBorder="1" applyAlignment="1" applyProtection="1">
      <alignment vertical="top" wrapText="1"/>
    </xf>
    <xf numFmtId="0" fontId="11" fillId="0" borderId="0" xfId="0" applyFont="1" applyFill="1" applyBorder="1"/>
    <xf numFmtId="0" fontId="9" fillId="3" borderId="10" xfId="1" applyFont="1" applyFill="1" applyBorder="1" applyAlignment="1" applyProtection="1">
      <alignment wrapText="1"/>
    </xf>
    <xf numFmtId="0" fontId="0" fillId="0" borderId="10" xfId="0" applyBorder="1"/>
    <xf numFmtId="0" fontId="9" fillId="9" borderId="11" xfId="1" applyFont="1" applyFill="1" applyBorder="1" applyAlignment="1" applyProtection="1">
      <alignment wrapText="1"/>
    </xf>
    <xf numFmtId="0" fontId="9" fillId="9" borderId="10" xfId="1" applyFont="1" applyFill="1" applyBorder="1" applyAlignment="1" applyProtection="1">
      <alignment wrapText="1"/>
    </xf>
    <xf numFmtId="0" fontId="9" fillId="9" borderId="10" xfId="1" applyFont="1" applyFill="1" applyBorder="1" applyAlignment="1" applyProtection="1">
      <alignment textRotation="90" wrapText="1"/>
    </xf>
    <xf numFmtId="0" fontId="3" fillId="3" borderId="12" xfId="0" applyFont="1" applyFill="1" applyBorder="1" applyAlignment="1">
      <alignment horizontal="left" vertical="top"/>
    </xf>
    <xf numFmtId="0" fontId="3" fillId="3" borderId="13" xfId="0" applyFont="1" applyFill="1" applyBorder="1" applyAlignment="1">
      <alignment horizontal="left" vertical="top"/>
    </xf>
    <xf numFmtId="0" fontId="3" fillId="3" borderId="14" xfId="0" applyFont="1" applyFill="1" applyBorder="1" applyAlignment="1">
      <alignment horizontal="left" vertical="top"/>
    </xf>
    <xf numFmtId="0" fontId="3" fillId="3" borderId="15" xfId="0" applyFont="1" applyFill="1" applyBorder="1" applyAlignment="1">
      <alignment horizontal="left" vertical="top"/>
    </xf>
    <xf numFmtId="0" fontId="3" fillId="3" borderId="12" xfId="0" applyFont="1" applyFill="1" applyBorder="1" applyAlignment="1">
      <alignment horizontal="left" vertical="top" wrapText="1"/>
    </xf>
    <xf numFmtId="0" fontId="3" fillId="4" borderId="12" xfId="0" applyFont="1" applyFill="1" applyBorder="1" applyAlignment="1">
      <alignment horizontal="left" vertical="top"/>
    </xf>
    <xf numFmtId="0" fontId="3" fillId="4" borderId="12" xfId="0" applyFont="1" applyFill="1" applyBorder="1" applyAlignment="1">
      <alignment horizontal="left" vertical="center"/>
    </xf>
    <xf numFmtId="0" fontId="3" fillId="4" borderId="16" xfId="0" applyFont="1" applyFill="1" applyBorder="1" applyAlignment="1">
      <alignment horizontal="left" vertical="top"/>
    </xf>
    <xf numFmtId="0" fontId="3" fillId="4" borderId="14" xfId="0" applyFont="1" applyFill="1" applyBorder="1" applyAlignment="1">
      <alignment horizontal="left" vertical="top"/>
    </xf>
    <xf numFmtId="0" fontId="3" fillId="4" borderId="17" xfId="0" applyFont="1" applyFill="1" applyBorder="1" applyAlignment="1">
      <alignment horizontal="left" vertical="top"/>
    </xf>
    <xf numFmtId="0" fontId="9" fillId="10" borderId="10" xfId="1" applyNumberFormat="1" applyFont="1" applyFill="1" applyBorder="1" applyAlignment="1" applyProtection="1">
      <alignment wrapText="1"/>
    </xf>
    <xf numFmtId="0" fontId="9" fillId="7" borderId="9" xfId="1" applyNumberFormat="1" applyFont="1" applyFill="1" applyBorder="1" applyAlignment="1" applyProtection="1">
      <alignment vertical="center" wrapText="1"/>
    </xf>
    <xf numFmtId="49" fontId="0" fillId="6" borderId="0" xfId="0" applyNumberFormat="1" applyFill="1" applyBorder="1" applyAlignment="1">
      <alignment vertical="center"/>
    </xf>
    <xf numFmtId="0" fontId="0" fillId="0" borderId="10" xfId="0" applyNumberFormat="1" applyBorder="1" applyAlignment="1">
      <alignment vertical="center"/>
    </xf>
    <xf numFmtId="49" fontId="0" fillId="0" borderId="0" xfId="0" applyNumberFormat="1" applyBorder="1" applyAlignment="1">
      <alignment vertical="center"/>
    </xf>
    <xf numFmtId="0" fontId="9" fillId="7" borderId="0" xfId="1" applyNumberFormat="1" applyFont="1" applyFill="1" applyBorder="1" applyAlignment="1" applyProtection="1">
      <alignment vertical="center" wrapText="1"/>
    </xf>
    <xf numFmtId="0" fontId="0" fillId="0" borderId="0" xfId="0" applyNumberFormat="1" applyBorder="1" applyAlignment="1">
      <alignment vertical="center"/>
    </xf>
    <xf numFmtId="0" fontId="9" fillId="11" borderId="18" xfId="1" applyFont="1" applyFill="1" applyBorder="1" applyAlignment="1" applyProtection="1">
      <alignment wrapText="1"/>
    </xf>
    <xf numFmtId="0" fontId="6" fillId="0" borderId="7" xfId="1" applyFont="1" applyFill="1" applyBorder="1" applyAlignment="1" applyProtection="1">
      <alignment vertical="top" wrapText="1"/>
    </xf>
    <xf numFmtId="0" fontId="3" fillId="12" borderId="19" xfId="0" applyFont="1" applyFill="1" applyBorder="1" applyAlignment="1">
      <alignment horizontal="left" wrapText="1"/>
    </xf>
    <xf numFmtId="0" fontId="3" fillId="0" borderId="20" xfId="0" applyFont="1" applyBorder="1"/>
    <xf numFmtId="0" fontId="3" fillId="0" borderId="21" xfId="0" applyFont="1" applyBorder="1"/>
    <xf numFmtId="0" fontId="0" fillId="0" borderId="21" xfId="0" applyBorder="1"/>
    <xf numFmtId="0" fontId="6" fillId="0" borderId="5" xfId="0" applyFont="1" applyFill="1" applyBorder="1" applyAlignment="1"/>
    <xf numFmtId="0" fontId="0" fillId="0" borderId="3" xfId="0" applyBorder="1"/>
    <xf numFmtId="0" fontId="18" fillId="0" borderId="3" xfId="0" applyFont="1" applyFill="1" applyBorder="1" applyAlignment="1">
      <alignment vertical="top"/>
    </xf>
    <xf numFmtId="0" fontId="18" fillId="0" borderId="3" xfId="0" applyFont="1" applyFill="1" applyBorder="1" applyAlignment="1">
      <alignment vertical="top" wrapText="1"/>
    </xf>
    <xf numFmtId="0" fontId="6" fillId="3" borderId="22" xfId="0" applyFont="1" applyFill="1" applyBorder="1" applyAlignment="1"/>
    <xf numFmtId="0" fontId="18" fillId="3" borderId="3" xfId="0" applyFont="1" applyFill="1" applyBorder="1" applyAlignment="1">
      <alignment vertical="top"/>
    </xf>
    <xf numFmtId="0" fontId="18" fillId="3" borderId="3" xfId="0" applyFont="1" applyFill="1" applyBorder="1" applyAlignment="1">
      <alignment vertical="top" wrapText="1"/>
    </xf>
    <xf numFmtId="0" fontId="0" fillId="3" borderId="3" xfId="0" applyFill="1" applyBorder="1"/>
    <xf numFmtId="0" fontId="18" fillId="3" borderId="3" xfId="0" applyFont="1" applyFill="1" applyBorder="1"/>
    <xf numFmtId="0" fontId="18" fillId="0" borderId="3" xfId="0" applyFont="1" applyFill="1" applyBorder="1"/>
    <xf numFmtId="0" fontId="6" fillId="3" borderId="22" xfId="0" applyFont="1" applyFill="1" applyBorder="1" applyAlignment="1">
      <alignment wrapText="1"/>
    </xf>
    <xf numFmtId="0" fontId="6" fillId="0" borderId="5" xfId="0" applyFont="1" applyBorder="1" applyAlignment="1">
      <alignment wrapText="1"/>
    </xf>
    <xf numFmtId="0" fontId="0" fillId="0" borderId="5" xfId="0" applyBorder="1"/>
    <xf numFmtId="0" fontId="0" fillId="4" borderId="5" xfId="0" applyFill="1" applyBorder="1" applyAlignment="1">
      <alignment horizontal="left" vertical="top" wrapText="1"/>
    </xf>
    <xf numFmtId="0" fontId="0" fillId="0" borderId="0" xfId="0" applyAlignment="1">
      <alignment wrapText="1"/>
    </xf>
    <xf numFmtId="0" fontId="0" fillId="5" borderId="23" xfId="0" applyFill="1" applyBorder="1" applyAlignment="1">
      <alignment wrapText="1"/>
    </xf>
    <xf numFmtId="0" fontId="0" fillId="5" borderId="24" xfId="0" applyFill="1" applyBorder="1" applyAlignment="1">
      <alignment wrapText="1"/>
    </xf>
    <xf numFmtId="0" fontId="9" fillId="5" borderId="25" xfId="1" applyFont="1" applyFill="1" applyBorder="1" applyAlignment="1" applyProtection="1"/>
    <xf numFmtId="0" fontId="0" fillId="5" borderId="25" xfId="0" applyFill="1" applyBorder="1"/>
    <xf numFmtId="0" fontId="0" fillId="5" borderId="26" xfId="0" applyFill="1" applyBorder="1"/>
    <xf numFmtId="0" fontId="0" fillId="5" borderId="27" xfId="0" applyFill="1" applyBorder="1"/>
    <xf numFmtId="0" fontId="0" fillId="5" borderId="28" xfId="0" applyFill="1" applyBorder="1"/>
    <xf numFmtId="0" fontId="3" fillId="0" borderId="0" xfId="0" applyFont="1" applyFill="1" applyAlignment="1">
      <alignment wrapText="1"/>
    </xf>
    <xf numFmtId="0" fontId="19" fillId="0" borderId="0" xfId="1" applyFont="1" applyAlignment="1" applyProtection="1">
      <alignment vertical="top"/>
    </xf>
    <xf numFmtId="0" fontId="19" fillId="0" borderId="0" xfId="1" applyFont="1" applyAlignment="1" applyProtection="1">
      <alignment horizontal="right" vertical="top"/>
      <protection locked="0"/>
    </xf>
    <xf numFmtId="164" fontId="20" fillId="0" borderId="0" xfId="0" applyNumberFormat="1" applyFont="1" applyAlignment="1" applyProtection="1">
      <alignment horizontal="left" vertical="top" wrapText="1"/>
    </xf>
    <xf numFmtId="164" fontId="2" fillId="10" borderId="3" xfId="0" applyNumberFormat="1" applyFont="1" applyFill="1" applyBorder="1" applyAlignment="1" applyProtection="1">
      <alignment horizontal="left" vertical="center" wrapText="1"/>
      <protection locked="0"/>
    </xf>
    <xf numFmtId="164" fontId="2" fillId="10" borderId="3" xfId="0" applyNumberFormat="1" applyFont="1" applyFill="1" applyBorder="1" applyAlignment="1" applyProtection="1">
      <alignment horizontal="left" wrapText="1"/>
      <protection locked="0"/>
    </xf>
    <xf numFmtId="164" fontId="0" fillId="10" borderId="2" xfId="0" applyNumberFormat="1" applyFill="1" applyBorder="1" applyAlignment="1">
      <alignment vertical="center"/>
    </xf>
    <xf numFmtId="164" fontId="0" fillId="10" borderId="2" xfId="0" applyNumberFormat="1" applyFill="1" applyBorder="1" applyAlignment="1">
      <alignment horizontal="left" vertical="center" wrapText="1"/>
    </xf>
    <xf numFmtId="0" fontId="0" fillId="0" borderId="29" xfId="0" applyFill="1" applyBorder="1"/>
    <xf numFmtId="0" fontId="3" fillId="13" borderId="12" xfId="0" applyFont="1" applyFill="1" applyBorder="1" applyAlignment="1">
      <alignment horizontal="left" vertical="top" wrapText="1"/>
    </xf>
    <xf numFmtId="0" fontId="6" fillId="0" borderId="0" xfId="0" applyFont="1" applyBorder="1" applyAlignment="1">
      <alignment horizontal="left" vertical="top" wrapText="1"/>
    </xf>
    <xf numFmtId="0" fontId="0" fillId="14" borderId="3" xfId="0" applyFill="1" applyBorder="1"/>
    <xf numFmtId="0" fontId="0" fillId="14" borderId="3" xfId="0" applyFill="1" applyBorder="1" applyAlignment="1">
      <alignment horizontal="left" vertical="top" wrapText="1"/>
    </xf>
    <xf numFmtId="0" fontId="6" fillId="14" borderId="3" xfId="0" applyFont="1" applyFill="1" applyBorder="1"/>
    <xf numFmtId="0" fontId="3" fillId="0" borderId="0" xfId="0" applyFont="1"/>
    <xf numFmtId="0" fontId="1" fillId="0" borderId="30" xfId="0" applyFont="1" applyFill="1" applyBorder="1" applyAlignment="1">
      <alignment horizontal="right" vertical="top"/>
    </xf>
    <xf numFmtId="0" fontId="0" fillId="0" borderId="31" xfId="0" applyFill="1" applyBorder="1" applyAlignment="1">
      <alignment wrapText="1"/>
    </xf>
    <xf numFmtId="0" fontId="1" fillId="0" borderId="31" xfId="0" applyFont="1" applyFill="1" applyBorder="1" applyAlignment="1">
      <alignment horizontal="right" vertical="top" wrapText="1"/>
    </xf>
    <xf numFmtId="0" fontId="3" fillId="0" borderId="31" xfId="0" applyFont="1" applyFill="1" applyBorder="1" applyAlignment="1">
      <alignment horizontal="right"/>
    </xf>
    <xf numFmtId="0" fontId="3" fillId="0" borderId="31" xfId="0" applyFont="1" applyFill="1" applyBorder="1" applyAlignment="1">
      <alignment horizontal="right" wrapText="1"/>
    </xf>
    <xf numFmtId="0" fontId="1" fillId="0" borderId="31" xfId="0" applyFont="1" applyFill="1" applyBorder="1" applyAlignment="1">
      <alignment horizontal="right" vertical="top"/>
    </xf>
    <xf numFmtId="0" fontId="0" fillId="0" borderId="31" xfId="0" applyFill="1" applyBorder="1" applyAlignment="1"/>
    <xf numFmtId="0" fontId="2" fillId="14" borderId="5" xfId="0" applyFont="1" applyFill="1" applyBorder="1" applyAlignment="1" applyProtection="1">
      <alignment horizontal="left" vertical="top" wrapText="1"/>
      <protection locked="0"/>
    </xf>
    <xf numFmtId="0" fontId="3" fillId="5" borderId="12" xfId="0" applyFont="1" applyFill="1" applyBorder="1" applyAlignment="1">
      <alignment horizontal="left" vertical="top"/>
    </xf>
    <xf numFmtId="49" fontId="9" fillId="10" borderId="21" xfId="1" applyNumberFormat="1" applyFont="1" applyFill="1" applyBorder="1" applyAlignment="1" applyProtection="1">
      <alignment wrapText="1"/>
    </xf>
    <xf numFmtId="0" fontId="9" fillId="5" borderId="32" xfId="1" applyFont="1" applyFill="1" applyBorder="1" applyAlignment="1" applyProtection="1">
      <alignment wrapText="1"/>
    </xf>
    <xf numFmtId="0" fontId="9" fillId="14" borderId="21" xfId="1" applyFont="1" applyFill="1" applyBorder="1" applyAlignment="1" applyProtection="1"/>
    <xf numFmtId="0" fontId="24" fillId="0" borderId="0" xfId="0" applyFont="1" applyFill="1"/>
    <xf numFmtId="0" fontId="9" fillId="2" borderId="33" xfId="1" applyFont="1" applyFill="1" applyBorder="1" applyAlignment="1" applyProtection="1">
      <alignment wrapText="1"/>
    </xf>
    <xf numFmtId="0" fontId="9" fillId="2" borderId="10" xfId="1" applyFont="1" applyFill="1" applyBorder="1" applyAlignment="1" applyProtection="1">
      <alignment wrapText="1"/>
    </xf>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5" borderId="30" xfId="0" applyFill="1" applyBorder="1" applyAlignment="1">
      <alignment vertical="top" wrapText="1"/>
    </xf>
    <xf numFmtId="0" fontId="0" fillId="15" borderId="34" xfId="0" applyFill="1" applyBorder="1" applyAlignment="1">
      <alignment vertical="top" wrapText="1"/>
    </xf>
    <xf numFmtId="49" fontId="3" fillId="15" borderId="35" xfId="0" applyNumberFormat="1" applyFont="1" applyFill="1" applyBorder="1" applyAlignment="1">
      <alignment vertical="top" wrapText="1"/>
    </xf>
    <xf numFmtId="0" fontId="6" fillId="3" borderId="22" xfId="0" applyFont="1" applyFill="1" applyBorder="1" applyAlignment="1">
      <alignment vertical="top" wrapText="1"/>
    </xf>
    <xf numFmtId="0" fontId="0" fillId="3" borderId="3" xfId="0" applyFill="1" applyBorder="1" applyAlignment="1">
      <alignment vertical="top" wrapText="1"/>
    </xf>
    <xf numFmtId="0" fontId="9" fillId="2" borderId="1" xfId="1" applyNumberFormat="1" applyFont="1" applyFill="1" applyBorder="1" applyAlignment="1" applyProtection="1">
      <alignment wrapText="1"/>
    </xf>
    <xf numFmtId="0" fontId="9" fillId="7" borderId="8" xfId="1" applyNumberFormat="1" applyFont="1" applyFill="1" applyBorder="1" applyAlignment="1" applyProtection="1">
      <alignment wrapText="1"/>
    </xf>
    <xf numFmtId="0" fontId="2" fillId="4" borderId="5" xfId="0" applyNumberFormat="1" applyFont="1" applyFill="1" applyBorder="1" applyAlignment="1" applyProtection="1">
      <alignment horizontal="left" vertical="top" wrapText="1"/>
      <protection locked="0"/>
    </xf>
    <xf numFmtId="0" fontId="0" fillId="0" borderId="0" xfId="0" applyNumberFormat="1"/>
    <xf numFmtId="0" fontId="6" fillId="4" borderId="5" xfId="0" applyFont="1" applyFill="1" applyBorder="1" applyAlignment="1">
      <alignment horizontal="left" vertical="top" wrapText="1"/>
    </xf>
    <xf numFmtId="0" fontId="3" fillId="14" borderId="36" xfId="0" applyFont="1" applyFill="1" applyBorder="1" applyAlignment="1">
      <alignment horizontal="left" vertical="top"/>
    </xf>
    <xf numFmtId="0" fontId="3" fillId="3" borderId="36" xfId="0" applyFont="1" applyFill="1" applyBorder="1" applyAlignment="1">
      <alignment vertical="top"/>
    </xf>
    <xf numFmtId="0" fontId="3" fillId="10" borderId="36" xfId="0" applyFont="1" applyFill="1" applyBorder="1" applyAlignment="1">
      <alignment vertical="top"/>
    </xf>
    <xf numFmtId="0" fontId="3" fillId="10" borderId="36" xfId="0" applyFont="1" applyFill="1" applyBorder="1" applyAlignment="1">
      <alignment horizontal="left" vertical="top"/>
    </xf>
    <xf numFmtId="0" fontId="3" fillId="10" borderId="37" xfId="0" applyFont="1" applyFill="1" applyBorder="1" applyAlignment="1">
      <alignment horizontal="left" vertical="top"/>
    </xf>
    <xf numFmtId="0" fontId="9" fillId="16" borderId="11" xfId="1" applyFont="1" applyFill="1" applyBorder="1" applyAlignment="1" applyProtection="1">
      <alignment wrapText="1"/>
    </xf>
    <xf numFmtId="0" fontId="9" fillId="16" borderId="8" xfId="1" applyFont="1" applyFill="1" applyBorder="1" applyAlignment="1" applyProtection="1">
      <alignment wrapText="1"/>
    </xf>
    <xf numFmtId="0" fontId="2" fillId="17" borderId="3" xfId="0" applyFont="1" applyFill="1" applyBorder="1" applyAlignment="1" applyProtection="1">
      <alignment vertical="top" wrapText="1"/>
      <protection locked="0"/>
    </xf>
    <xf numFmtId="0" fontId="6" fillId="0" borderId="5" xfId="0" applyFont="1" applyBorder="1"/>
    <xf numFmtId="0" fontId="6" fillId="0" borderId="3" xfId="0" applyFont="1" applyBorder="1"/>
    <xf numFmtId="0" fontId="27" fillId="14" borderId="3" xfId="0" applyFont="1" applyFill="1" applyBorder="1"/>
    <xf numFmtId="0" fontId="2" fillId="4" borderId="3" xfId="0" applyNumberFormat="1" applyFont="1" applyFill="1" applyBorder="1" applyAlignment="1" applyProtection="1">
      <alignment horizontal="left" vertical="top" wrapText="1"/>
      <protection locked="0"/>
    </xf>
    <xf numFmtId="164" fontId="6" fillId="10" borderId="2" xfId="0" applyNumberFormat="1" applyFont="1" applyFill="1" applyBorder="1" applyAlignment="1">
      <alignment vertical="center"/>
    </xf>
    <xf numFmtId="164" fontId="4" fillId="10" borderId="2" xfId="1" applyNumberFormat="1" applyFill="1" applyBorder="1" applyAlignment="1" applyProtection="1">
      <alignment vertical="center"/>
    </xf>
    <xf numFmtId="0" fontId="13" fillId="8" borderId="7" xfId="1" applyFont="1" applyFill="1" applyBorder="1" applyAlignment="1" applyProtection="1">
      <alignment horizontal="right" vertical="top" wrapText="1"/>
    </xf>
    <xf numFmtId="164" fontId="4" fillId="10" borderId="2" xfId="1" applyNumberFormat="1" applyFill="1" applyBorder="1" applyAlignment="1" applyProtection="1">
      <alignment horizontal="left" vertical="center" wrapText="1"/>
    </xf>
    <xf numFmtId="0" fontId="2" fillId="17" borderId="5" xfId="0" applyFont="1" applyFill="1" applyBorder="1" applyAlignment="1" applyProtection="1">
      <alignment horizontal="left" vertical="top" wrapText="1"/>
      <protection locked="0"/>
    </xf>
    <xf numFmtId="0" fontId="0" fillId="18" borderId="3" xfId="0" applyNumberFormat="1" applyFill="1" applyBorder="1" applyAlignment="1">
      <alignment horizontal="left" vertical="center" wrapText="1"/>
    </xf>
    <xf numFmtId="0" fontId="0" fillId="18" borderId="3" xfId="0" applyFill="1" applyBorder="1" applyAlignment="1">
      <alignment horizontal="left" vertical="top" wrapText="1"/>
    </xf>
    <xf numFmtId="164" fontId="6" fillId="10" borderId="2" xfId="0" applyNumberFormat="1" applyFont="1" applyFill="1" applyBorder="1" applyAlignment="1">
      <alignment horizontal="left" vertical="center" wrapText="1"/>
    </xf>
    <xf numFmtId="9" fontId="0" fillId="0" borderId="0" xfId="0" applyNumberFormat="1"/>
    <xf numFmtId="0" fontId="0" fillId="0" borderId="38" xfId="0" applyBorder="1"/>
    <xf numFmtId="9" fontId="0" fillId="0" borderId="38" xfId="0" applyNumberFormat="1" applyBorder="1"/>
    <xf numFmtId="14" fontId="2" fillId="3" borderId="3" xfId="0" applyNumberFormat="1" applyFont="1" applyFill="1" applyBorder="1" applyAlignment="1" applyProtection="1">
      <alignment vertical="top" wrapText="1"/>
      <protection locked="0"/>
    </xf>
    <xf numFmtId="0" fontId="1" fillId="3" borderId="5" xfId="0" applyFont="1" applyFill="1" applyBorder="1" applyAlignment="1">
      <alignment horizontal="right" vertical="top"/>
    </xf>
    <xf numFmtId="0" fontId="1" fillId="3" borderId="3" xfId="0" applyFont="1" applyFill="1" applyBorder="1" applyAlignment="1">
      <alignment horizontal="right" vertical="top"/>
    </xf>
    <xf numFmtId="0" fontId="1" fillId="3" borderId="39" xfId="0" applyFont="1" applyFill="1" applyBorder="1" applyAlignment="1">
      <alignment horizontal="right" vertical="top"/>
    </xf>
    <xf numFmtId="49" fontId="0" fillId="15" borderId="40" xfId="0" applyNumberFormat="1" applyFill="1" applyBorder="1" applyAlignment="1" applyProtection="1">
      <alignment vertical="top" wrapText="1"/>
      <protection locked="0"/>
    </xf>
    <xf numFmtId="0" fontId="0" fillId="0" borderId="31" xfId="0" applyBorder="1" applyAlignment="1">
      <alignment vertical="top" wrapText="1"/>
    </xf>
    <xf numFmtId="0" fontId="0" fillId="0" borderId="41" xfId="0" applyBorder="1" applyAlignment="1">
      <alignment vertical="top" wrapText="1"/>
    </xf>
    <xf numFmtId="49" fontId="4" fillId="15" borderId="40" xfId="1" applyNumberFormat="1" applyFill="1" applyBorder="1" applyAlignment="1" applyProtection="1">
      <alignment vertical="top" wrapText="1"/>
      <protection locked="0"/>
    </xf>
    <xf numFmtId="0" fontId="3" fillId="15" borderId="42" xfId="0" applyFont="1" applyFill="1" applyBorder="1" applyAlignment="1">
      <alignment horizontal="left" vertical="top" wrapText="1"/>
    </xf>
    <xf numFmtId="0" fontId="3" fillId="15" borderId="43" xfId="0" applyFont="1" applyFill="1" applyBorder="1" applyAlignment="1">
      <alignment horizontal="left" vertical="top" wrapText="1"/>
    </xf>
    <xf numFmtId="0" fontId="3" fillId="15" borderId="44" xfId="0" applyFont="1" applyFill="1" applyBorder="1" applyAlignment="1">
      <alignment horizontal="left" vertical="top" wrapText="1"/>
    </xf>
    <xf numFmtId="165" fontId="0" fillId="15" borderId="40" xfId="0" applyNumberFormat="1" applyFill="1" applyBorder="1" applyAlignment="1" applyProtection="1">
      <alignment vertical="top" wrapText="1"/>
      <protection locked="0"/>
    </xf>
    <xf numFmtId="165" fontId="0" fillId="0" borderId="31" xfId="0" applyNumberFormat="1" applyBorder="1" applyAlignment="1">
      <alignment vertical="top" wrapText="1"/>
    </xf>
    <xf numFmtId="165" fontId="0" fillId="0" borderId="41" xfId="0" applyNumberFormat="1" applyBorder="1" applyAlignment="1">
      <alignment vertical="top" wrapText="1"/>
    </xf>
    <xf numFmtId="0" fontId="3" fillId="3" borderId="5" xfId="0" applyFont="1" applyFill="1" applyBorder="1" applyAlignment="1">
      <alignment horizontal="right"/>
    </xf>
    <xf numFmtId="0" fontId="3" fillId="3" borderId="3" xfId="0" applyFont="1" applyFill="1" applyBorder="1" applyAlignment="1">
      <alignment horizontal="right"/>
    </xf>
    <xf numFmtId="0" fontId="3" fillId="3" borderId="39" xfId="0" applyFont="1" applyFill="1" applyBorder="1" applyAlignment="1">
      <alignment horizontal="right"/>
    </xf>
    <xf numFmtId="0" fontId="3" fillId="3" borderId="5" xfId="0" applyFont="1" applyFill="1" applyBorder="1" applyAlignment="1">
      <alignment horizontal="right" wrapText="1"/>
    </xf>
    <xf numFmtId="0" fontId="3" fillId="3" borderId="3" xfId="0" applyFont="1" applyFill="1" applyBorder="1" applyAlignment="1">
      <alignment horizontal="right" wrapText="1"/>
    </xf>
    <xf numFmtId="0" fontId="3" fillId="3" borderId="39" xfId="0" applyFont="1" applyFill="1" applyBorder="1" applyAlignment="1">
      <alignment horizontal="right" wrapText="1"/>
    </xf>
    <xf numFmtId="0" fontId="1" fillId="3" borderId="5" xfId="0" applyFont="1" applyFill="1" applyBorder="1" applyAlignment="1">
      <alignment horizontal="right" vertical="top" wrapText="1"/>
    </xf>
    <xf numFmtId="0" fontId="0" fillId="3" borderId="3" xfId="0" applyFill="1" applyBorder="1" applyAlignment="1">
      <alignment wrapText="1"/>
    </xf>
    <xf numFmtId="0" fontId="0" fillId="3" borderId="39" xfId="0" applyFill="1" applyBorder="1" applyAlignment="1">
      <alignment wrapText="1"/>
    </xf>
    <xf numFmtId="0" fontId="1" fillId="3" borderId="3" xfId="0" applyFont="1" applyFill="1" applyBorder="1" applyAlignment="1">
      <alignment horizontal="right" vertical="top" wrapText="1"/>
    </xf>
    <xf numFmtId="0" fontId="1" fillId="3" borderId="39" xfId="0" applyFont="1" applyFill="1" applyBorder="1" applyAlignment="1">
      <alignment horizontal="right" vertical="top" wrapText="1"/>
    </xf>
    <xf numFmtId="0" fontId="21" fillId="0" borderId="0" xfId="0" applyFont="1" applyFill="1" applyAlignment="1">
      <alignment vertical="top" wrapText="1"/>
    </xf>
    <xf numFmtId="0" fontId="0" fillId="0" borderId="0" xfId="0" applyFill="1" applyAlignment="1">
      <alignment vertical="top" wrapText="1"/>
    </xf>
    <xf numFmtId="0" fontId="22" fillId="0" borderId="0" xfId="0" applyFont="1" applyFill="1" applyAlignment="1">
      <alignment wrapText="1"/>
    </xf>
    <xf numFmtId="0" fontId="0" fillId="0" borderId="0" xfId="0" applyFill="1" applyAlignment="1">
      <alignment wrapText="1"/>
    </xf>
    <xf numFmtId="164" fontId="23" fillId="0" borderId="8" xfId="0" applyNumberFormat="1" applyFont="1" applyBorder="1" applyAlignment="1">
      <alignment horizontal="center" vertical="top" wrapText="1"/>
    </xf>
    <xf numFmtId="0" fontId="1" fillId="3" borderId="31" xfId="0" applyFont="1" applyFill="1" applyBorder="1" applyAlignment="1">
      <alignment horizontal="right" vertical="top"/>
    </xf>
    <xf numFmtId="0" fontId="0" fillId="0" borderId="31" xfId="0" applyBorder="1" applyAlignment="1"/>
    <xf numFmtId="0" fontId="0" fillId="0" borderId="41" xfId="0" applyBorder="1" applyAlignment="1"/>
    <xf numFmtId="0" fontId="0" fillId="15" borderId="22" xfId="0" applyFill="1" applyBorder="1" applyAlignment="1">
      <alignment vertical="top" wrapText="1"/>
    </xf>
    <xf numFmtId="0" fontId="0" fillId="15" borderId="3" xfId="0" applyFill="1" applyBorder="1" applyAlignment="1">
      <alignment vertical="top" wrapText="1"/>
    </xf>
    <xf numFmtId="0" fontId="0" fillId="15" borderId="39" xfId="0" applyFill="1" applyBorder="1" applyAlignment="1">
      <alignment vertical="top" wrapText="1"/>
    </xf>
    <xf numFmtId="0" fontId="7" fillId="5" borderId="45" xfId="0" applyFont="1" applyFill="1" applyBorder="1" applyAlignment="1">
      <alignment horizontal="center" vertical="top"/>
    </xf>
    <xf numFmtId="0" fontId="0" fillId="0" borderId="46" xfId="0" applyBorder="1" applyAlignment="1">
      <alignment horizontal="center" vertical="top"/>
    </xf>
    <xf numFmtId="0" fontId="7" fillId="5" borderId="45" xfId="0" applyFont="1" applyFill="1" applyBorder="1" applyAlignment="1">
      <alignment horizontal="center"/>
    </xf>
    <xf numFmtId="0" fontId="0" fillId="0" borderId="46" xfId="0" applyBorder="1" applyAlignment="1"/>
    <xf numFmtId="0" fontId="0" fillId="0" borderId="47" xfId="0" applyBorder="1" applyAlignment="1"/>
    <xf numFmtId="0" fontId="0" fillId="0" borderId="47" xfId="0" applyBorder="1" applyAlignment="1">
      <alignment horizontal="center" vertical="top"/>
    </xf>
    <xf numFmtId="0" fontId="6" fillId="3" borderId="51" xfId="0" applyFont="1" applyFill="1" applyBorder="1" applyAlignment="1">
      <alignment horizontal="left" vertical="top" wrapText="1"/>
    </xf>
    <xf numFmtId="0" fontId="0" fillId="3" borderId="51" xfId="0" applyFill="1" applyBorder="1" applyAlignment="1">
      <alignment horizontal="left" vertical="top" wrapText="1"/>
    </xf>
    <xf numFmtId="0" fontId="0" fillId="3" borderId="52" xfId="0" applyFill="1"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6" fillId="3" borderId="31" xfId="0" applyFont="1" applyFill="1" applyBorder="1" applyAlignment="1">
      <alignment horizontal="left" vertical="top" wrapText="1"/>
    </xf>
    <xf numFmtId="0" fontId="0" fillId="3" borderId="31" xfId="0" applyFill="1" applyBorder="1" applyAlignment="1">
      <alignment horizontal="left" vertical="top" wrapText="1"/>
    </xf>
    <xf numFmtId="0" fontId="0" fillId="3" borderId="48" xfId="0" applyFill="1" applyBorder="1" applyAlignment="1">
      <alignment horizontal="left" vertical="top" wrapText="1"/>
    </xf>
    <xf numFmtId="0" fontId="6" fillId="3" borderId="2" xfId="0" applyFont="1" applyFill="1" applyBorder="1" applyAlignment="1">
      <alignment horizontal="left" vertical="top" wrapText="1"/>
    </xf>
    <xf numFmtId="0" fontId="0" fillId="0" borderId="31" xfId="0" applyBorder="1" applyAlignment="1">
      <alignment horizontal="left" vertical="top" wrapText="1"/>
    </xf>
    <xf numFmtId="0" fontId="0" fillId="0" borderId="48" xfId="0" applyBorder="1" applyAlignment="1">
      <alignment horizontal="left" vertical="top" wrapText="1"/>
    </xf>
    <xf numFmtId="0" fontId="6" fillId="4" borderId="2" xfId="0" applyFont="1" applyFill="1" applyBorder="1" applyAlignment="1">
      <alignment horizontal="left" vertical="top" wrapText="1"/>
    </xf>
    <xf numFmtId="0" fontId="0" fillId="0" borderId="5" xfId="0" applyBorder="1" applyAlignment="1">
      <alignment horizontal="left" vertical="top" wrapText="1"/>
    </xf>
    <xf numFmtId="0" fontId="6" fillId="3" borderId="49" xfId="0" applyFont="1" applyFill="1" applyBorder="1" applyAlignment="1">
      <alignment horizontal="left" vertical="top" wrapText="1"/>
    </xf>
    <xf numFmtId="0" fontId="3" fillId="3" borderId="31" xfId="0" applyFont="1" applyFill="1" applyBorder="1" applyAlignment="1">
      <alignment horizontal="left" vertical="top" wrapText="1"/>
    </xf>
    <xf numFmtId="0" fontId="3" fillId="3" borderId="5" xfId="0" applyFont="1" applyFill="1" applyBorder="1" applyAlignment="1">
      <alignment horizontal="left" vertical="top" wrapText="1"/>
    </xf>
    <xf numFmtId="0" fontId="3" fillId="3" borderId="2" xfId="0" applyFont="1" applyFill="1" applyBorder="1" applyAlignment="1">
      <alignment vertical="top" wrapText="1"/>
    </xf>
    <xf numFmtId="0" fontId="0" fillId="0" borderId="48" xfId="0" applyBorder="1" applyAlignment="1">
      <alignment vertical="top" wrapText="1"/>
    </xf>
    <xf numFmtId="0" fontId="6" fillId="4" borderId="31" xfId="0" applyFont="1" applyFill="1" applyBorder="1" applyAlignment="1">
      <alignment horizontal="left" vertical="center" wrapText="1"/>
    </xf>
    <xf numFmtId="0" fontId="0" fillId="4" borderId="31" xfId="0" applyFill="1" applyBorder="1" applyAlignment="1">
      <alignment horizontal="left" vertical="center" wrapText="1"/>
    </xf>
    <xf numFmtId="0" fontId="0" fillId="4" borderId="48" xfId="0" applyFill="1" applyBorder="1" applyAlignment="1">
      <alignment horizontal="left" vertical="center" wrapText="1"/>
    </xf>
    <xf numFmtId="0" fontId="6" fillId="13" borderId="31" xfId="0" applyFont="1" applyFill="1" applyBorder="1" applyAlignment="1">
      <alignment horizontal="left" vertical="top" wrapText="1"/>
    </xf>
    <xf numFmtId="0" fontId="0" fillId="13" borderId="31" xfId="0" applyFill="1" applyBorder="1" applyAlignment="1">
      <alignment horizontal="left" vertical="top" wrapText="1"/>
    </xf>
    <xf numFmtId="0" fontId="0" fillId="13" borderId="48" xfId="0" applyFill="1" applyBorder="1" applyAlignment="1">
      <alignment horizontal="left" vertical="top" wrapText="1"/>
    </xf>
    <xf numFmtId="0" fontId="10" fillId="4" borderId="31" xfId="0" applyFont="1" applyFill="1" applyBorder="1" applyAlignment="1">
      <alignment horizontal="left" vertical="top" wrapText="1"/>
    </xf>
    <xf numFmtId="0" fontId="0" fillId="4" borderId="31" xfId="0" applyFill="1" applyBorder="1" applyAlignment="1">
      <alignment horizontal="left" vertical="top" wrapText="1"/>
    </xf>
    <xf numFmtId="0" fontId="0" fillId="4" borderId="48" xfId="0" applyFill="1" applyBorder="1" applyAlignment="1">
      <alignment horizontal="left" vertical="top" wrapText="1"/>
    </xf>
    <xf numFmtId="0" fontId="6" fillId="4" borderId="31" xfId="0" applyFont="1" applyFill="1" applyBorder="1" applyAlignment="1">
      <alignment horizontal="left" vertical="top" wrapText="1"/>
    </xf>
    <xf numFmtId="0" fontId="0" fillId="14" borderId="50" xfId="0" applyFill="1" applyBorder="1" applyAlignment="1">
      <alignment horizontal="left" vertical="top" wrapText="1"/>
    </xf>
    <xf numFmtId="0" fontId="0" fillId="14" borderId="51" xfId="0" applyFill="1" applyBorder="1" applyAlignment="1">
      <alignment horizontal="left" vertical="top" wrapText="1"/>
    </xf>
    <xf numFmtId="0" fontId="0" fillId="14" borderId="52" xfId="0" applyFill="1" applyBorder="1" applyAlignment="1">
      <alignment horizontal="left" vertical="top" wrapText="1"/>
    </xf>
    <xf numFmtId="0" fontId="6" fillId="10" borderId="53" xfId="0" applyFont="1"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6" fillId="5" borderId="31" xfId="0" applyFont="1" applyFill="1" applyBorder="1" applyAlignment="1">
      <alignment horizontal="left" vertical="top" wrapText="1"/>
    </xf>
    <xf numFmtId="0" fontId="6" fillId="5" borderId="48" xfId="0" applyFont="1" applyFill="1" applyBorder="1" applyAlignment="1">
      <alignment horizontal="left" vertical="top" wrapText="1"/>
    </xf>
    <xf numFmtId="0" fontId="0" fillId="0" borderId="0" xfId="0" applyFill="1" applyBorder="1" applyAlignment="1">
      <alignment horizontal="left" wrapText="1"/>
    </xf>
    <xf numFmtId="0" fontId="3" fillId="5" borderId="49" xfId="0" applyFont="1" applyFill="1" applyBorder="1" applyAlignment="1">
      <alignment horizontal="center" vertical="center" wrapText="1"/>
    </xf>
    <xf numFmtId="0" fontId="0" fillId="5" borderId="31" xfId="0" applyFill="1" applyBorder="1" applyAlignment="1">
      <alignment horizontal="center" vertical="center" wrapText="1"/>
    </xf>
    <xf numFmtId="0" fontId="0" fillId="5" borderId="48" xfId="0" applyFill="1" applyBorder="1" applyAlignment="1">
      <alignment horizontal="center" vertical="center" wrapText="1"/>
    </xf>
    <xf numFmtId="0" fontId="4" fillId="3" borderId="2" xfId="1" applyFont="1" applyFill="1" applyBorder="1" applyAlignment="1" applyProtection="1">
      <alignment horizontal="left" vertical="top" wrapText="1" shrinkToFit="1"/>
    </xf>
    <xf numFmtId="0" fontId="4" fillId="3" borderId="31" xfId="1" applyFill="1" applyBorder="1" applyAlignment="1" applyProtection="1">
      <alignment horizontal="left" vertical="top" wrapText="1" shrinkToFit="1"/>
    </xf>
    <xf numFmtId="0" fontId="4" fillId="3" borderId="48" xfId="1" applyFill="1" applyBorder="1" applyAlignment="1" applyProtection="1">
      <alignment horizontal="left" vertical="top" wrapText="1" shrinkToFit="1"/>
    </xf>
    <xf numFmtId="0" fontId="6" fillId="10" borderId="50" xfId="0" applyFont="1" applyFill="1" applyBorder="1" applyAlignment="1">
      <alignment horizontal="left" vertical="top" wrapText="1"/>
    </xf>
    <xf numFmtId="0" fontId="0" fillId="10" borderId="51" xfId="0" applyFill="1" applyBorder="1" applyAlignment="1">
      <alignment horizontal="left" vertical="top" wrapText="1"/>
    </xf>
    <xf numFmtId="0" fontId="0" fillId="10" borderId="52" xfId="0" applyFill="1" applyBorder="1" applyAlignment="1">
      <alignment horizontal="left" vertical="top" wrapText="1"/>
    </xf>
    <xf numFmtId="0" fontId="6" fillId="10" borderId="50" xfId="0" applyFont="1" applyFill="1" applyBorder="1" applyAlignment="1">
      <alignment horizontal="left" wrapText="1"/>
    </xf>
    <xf numFmtId="0" fontId="0" fillId="10" borderId="51" xfId="0" applyFill="1" applyBorder="1" applyAlignment="1">
      <alignment horizontal="left" wrapText="1"/>
    </xf>
    <xf numFmtId="0" fontId="0" fillId="10" borderId="52" xfId="0" applyFill="1" applyBorder="1" applyAlignment="1">
      <alignment horizontal="left" wrapText="1"/>
    </xf>
    <xf numFmtId="0" fontId="0" fillId="10" borderId="50" xfId="0" applyFill="1" applyBorder="1" applyAlignment="1">
      <alignment horizontal="left" vertical="top" wrapText="1"/>
    </xf>
    <xf numFmtId="0" fontId="6" fillId="14" borderId="50"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2" xfId="0" applyFill="1" applyBorder="1" applyAlignment="1">
      <alignment horizontal="left" vertical="top" wrapText="1"/>
    </xf>
    <xf numFmtId="0" fontId="0" fillId="4" borderId="5" xfId="0" applyFill="1" applyBorder="1" applyAlignment="1">
      <alignment horizontal="left" vertical="top" wrapText="1"/>
    </xf>
    <xf numFmtId="0" fontId="6" fillId="4" borderId="3" xfId="0" applyFont="1" applyFill="1" applyBorder="1" applyAlignment="1">
      <alignment horizontal="left" vertical="top" wrapText="1"/>
    </xf>
    <xf numFmtId="0" fontId="4" fillId="0" borderId="0" xfId="1" applyAlignment="1" applyProtection="1">
      <alignment horizontal="right" wrapText="1"/>
    </xf>
    <xf numFmtId="0" fontId="15" fillId="5" borderId="54" xfId="0" applyFont="1" applyFill="1" applyBorder="1" applyAlignment="1">
      <alignment vertical="top" wrapText="1"/>
    </xf>
    <xf numFmtId="0" fontId="0" fillId="5" borderId="55" xfId="0" applyFill="1" applyBorder="1" applyAlignment="1">
      <alignment vertical="top" wrapText="1"/>
    </xf>
    <xf numFmtId="0" fontId="0" fillId="5" borderId="56" xfId="0" applyFill="1" applyBorder="1" applyAlignment="1">
      <alignment vertical="top" wrapText="1"/>
    </xf>
    <xf numFmtId="0" fontId="6" fillId="4" borderId="8" xfId="0" applyFont="1" applyFill="1" applyBorder="1" applyAlignment="1">
      <alignment horizontal="left" vertical="top" wrapText="1"/>
    </xf>
    <xf numFmtId="0" fontId="0" fillId="4" borderId="8" xfId="0" applyFill="1" applyBorder="1" applyAlignment="1">
      <alignment horizontal="left" vertical="top" wrapText="1"/>
    </xf>
    <xf numFmtId="0" fontId="0" fillId="4" borderId="57" xfId="0" applyFill="1" applyBorder="1" applyAlignment="1">
      <alignment horizontal="left" vertical="top" wrapText="1"/>
    </xf>
    <xf numFmtId="0" fontId="6" fillId="4" borderId="48" xfId="0" applyFont="1" applyFill="1" applyBorder="1" applyAlignment="1">
      <alignment horizontal="left" vertical="top" wrapText="1"/>
    </xf>
    <xf numFmtId="0" fontId="6" fillId="12" borderId="19" xfId="0" applyFont="1" applyFill="1" applyBorder="1" applyAlignment="1">
      <alignment horizontal="left" wrapText="1"/>
    </xf>
    <xf numFmtId="0" fontId="0" fillId="12" borderId="19" xfId="0" applyFill="1" applyBorder="1" applyAlignment="1">
      <alignment horizontal="left" wrapText="1"/>
    </xf>
    <xf numFmtId="0" fontId="3" fillId="5" borderId="58" xfId="0" applyFont="1" applyFill="1" applyBorder="1" applyAlignment="1">
      <alignment wrapText="1"/>
    </xf>
    <xf numFmtId="0" fontId="0" fillId="5" borderId="25" xfId="0" applyFill="1" applyBorder="1" applyAlignment="1">
      <alignment wrapText="1"/>
    </xf>
    <xf numFmtId="0" fontId="0" fillId="5" borderId="59" xfId="0" applyFill="1" applyBorder="1" applyAlignment="1">
      <alignment wrapText="1"/>
    </xf>
    <xf numFmtId="0" fontId="0" fillId="5" borderId="27" xfId="0" applyFill="1" applyBorder="1" applyAlignment="1">
      <alignment wrapText="1"/>
    </xf>
    <xf numFmtId="0" fontId="6" fillId="3" borderId="60" xfId="0" applyFont="1" applyFill="1" applyBorder="1" applyAlignment="1">
      <alignment vertical="top"/>
    </xf>
    <xf numFmtId="0" fontId="6" fillId="3" borderId="29" xfId="0" applyFont="1" applyFill="1" applyBorder="1" applyAlignment="1">
      <alignment vertical="top"/>
    </xf>
    <xf numFmtId="0" fontId="6" fillId="3" borderId="21" xfId="0" applyFont="1" applyFill="1" applyBorder="1" applyAlignment="1">
      <alignment vertical="top"/>
    </xf>
    <xf numFmtId="0" fontId="6" fillId="3" borderId="60" xfId="0" applyFont="1" applyFill="1" applyBorder="1" applyAlignment="1">
      <alignment vertical="top" wrapText="1"/>
    </xf>
    <xf numFmtId="0" fontId="6" fillId="3" borderId="29" xfId="0" applyFont="1" applyFill="1" applyBorder="1" applyAlignment="1">
      <alignment vertical="top" wrapText="1"/>
    </xf>
    <xf numFmtId="0" fontId="6" fillId="3" borderId="21" xfId="0" applyFont="1" applyFill="1" applyBorder="1" applyAlignment="1">
      <alignment vertical="top" wrapText="1"/>
    </xf>
    <xf numFmtId="0" fontId="0" fillId="3" borderId="60" xfId="0" applyFill="1" applyBorder="1" applyAlignment="1">
      <alignment horizontal="left" vertical="top"/>
    </xf>
    <xf numFmtId="0" fontId="0" fillId="3" borderId="29" xfId="0" applyFill="1" applyBorder="1" applyAlignment="1">
      <alignment horizontal="left" vertical="top"/>
    </xf>
    <xf numFmtId="0" fontId="0" fillId="3" borderId="21" xfId="0"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usernames" Target="revisions/userNam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revisionHeaders" Target="revisions/revisionHeader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19049</xdr:rowOff>
    </xdr:from>
    <xdr:to>
      <xdr:col>13</xdr:col>
      <xdr:colOff>0</xdr:colOff>
      <xdr:row>92</xdr:row>
      <xdr:rowOff>19049</xdr:rowOff>
    </xdr:to>
    <xdr:sp macro="" textlink="">
      <xdr:nvSpPr>
        <xdr:cNvPr id="8193" name="Text Box 1"/>
        <xdr:cNvSpPr txBox="1">
          <a:spLocks noChangeArrowheads="1"/>
        </xdr:cNvSpPr>
      </xdr:nvSpPr>
      <xdr:spPr bwMode="auto">
        <a:xfrm>
          <a:off x="0" y="361949"/>
          <a:ext cx="8153400" cy="14582775"/>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lnSpc>
              <a:spcPts val="1100"/>
            </a:lnSpc>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lnSpc>
              <a:spcPts val="1100"/>
            </a:lnSpc>
            <a:defRPr sz="1000"/>
          </a:pPr>
          <a:endParaRPr lang="en-US" sz="1000" b="0" i="0" u="none" strike="noStrike" baseline="0">
            <a:solidFill>
              <a:srgbClr val="000000"/>
            </a:solidFill>
            <a:latin typeface="Arial"/>
            <a:cs typeface="Arial"/>
          </a:endParaRPr>
        </a:p>
        <a:p>
          <a:pPr algn="l" rtl="0">
            <a:lnSpc>
              <a:spcPts val="1100"/>
            </a:lnSpc>
            <a:defRPr sz="1000"/>
          </a:pPr>
          <a:r>
            <a:rPr lang="en-US" sz="1000" b="1" i="0" u="none" strike="noStrike" baseline="0">
              <a:solidFill>
                <a:srgbClr val="000000"/>
              </a:solidFill>
              <a:latin typeface="Arial"/>
              <a:cs typeface="Arial"/>
            </a:rPr>
            <a:t>Negative Ballot line item without Comment</a:t>
          </a:r>
        </a:p>
        <a:p>
          <a:pPr algn="l" rtl="0">
            <a:lnSpc>
              <a:spcPts val="1100"/>
            </a:lnSpc>
            <a:defRPr sz="1000"/>
          </a:pPr>
          <a:r>
            <a:rPr lang="en-US" sz="1000" b="0" i="0" u="none" strike="noStrike" baseline="0">
              <a:solidFill>
                <a:srgbClr val="000000"/>
              </a:solidFill>
              <a:latin typeface="Arial"/>
              <a:cs typeface="Arial"/>
            </a:rPr>
            <a:t>Per HL7 ER </a:t>
          </a:r>
          <a:r>
            <a:rPr lang="en-US" sz="1000" b="0" i="0" baseline="0">
              <a:effectLst/>
              <a:latin typeface="Arial" panose="020B0604020202020204" pitchFamily="34" charset="0"/>
              <a:ea typeface="+mn-ea"/>
              <a:cs typeface="Arial" panose="020B0604020202020204" pitchFamily="34" charset="0"/>
            </a:rPr>
            <a:t>§02.09.01.03</a:t>
          </a:r>
          <a:r>
            <a:rPr lang="en-US" sz="1000" b="0" i="0" u="none" strike="noStrike" baseline="0">
              <a:solidFill>
                <a:srgbClr val="000000"/>
              </a:solidFill>
              <a:latin typeface="Arial"/>
              <a:cs typeface="Arial"/>
            </a:rPr>
            <a:t> "</a:t>
          </a:r>
          <a:r>
            <a:rPr lang="en-US" sz="1000">
              <a:effectLst/>
              <a:latin typeface="Arial" panose="020B0604020202020204" pitchFamily="34" charset="0"/>
              <a:ea typeface="+mn-ea"/>
              <a:cs typeface="Arial" panose="020B0604020202020204" pitchFamily="34" charset="0"/>
            </a:rPr>
            <a:t>a negative ballot not accompanied by comments shall not be considered.  Such ballots ... will be recorded as a “negative without comment” for the purposes of establishing a quorum and reporting to ANSI.</a:t>
          </a:r>
          <a:r>
            <a:rPr lang="en-US" sz="1000" b="0" i="0" u="none" strike="noStrike" baseline="0">
              <a:solidFill>
                <a:srgbClr val="000000"/>
              </a:solidFill>
              <a:latin typeface="Arial"/>
              <a:cs typeface="Arial"/>
            </a:rPr>
            <a:t>" Any negative line item without a viable comment or proposed solution shall be ignored.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A majority of the WG has accepted the ballot comment as submitted and will make the appropriate change in the next ballot cycle.  At this point the comment is considered resolved and the corresponding cell in the "Withdrawn" column should be marked appropriately.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Essential Requirements (ER) §02.09.01.03 states that "</a:t>
          </a:r>
          <a:r>
            <a:rPr lang="en-US" sz="1000">
              <a:effectLst/>
              <a:latin typeface="Arial" panose="020B0604020202020204" pitchFamily="34" charset="0"/>
              <a:ea typeface="+mn-ea"/>
              <a:cs typeface="Arial" panose="020B0604020202020204" pitchFamily="34" charset="0"/>
            </a:rPr>
            <a:t>Where a majority of the Work Group voting on reconciliation agrees that the position expressed by the negative response is persuasive, the changes recommended by the comment shall be incorporated into the specification as reasonable and necessary revisions.  The submitter may choose to withdraw their negative in favor of an affirmative; if not, the response shall be recorded and reported to ANSI as a </a:t>
          </a:r>
          <a:r>
            <a:rPr lang="en-US" sz="1000" i="1">
              <a:effectLst/>
              <a:latin typeface="Arial" panose="020B0604020202020204" pitchFamily="34" charset="0"/>
              <a:ea typeface="+mn-ea"/>
              <a:cs typeface="Arial" panose="020B0604020202020204" pitchFamily="34" charset="0"/>
            </a:rPr>
            <a:t>resolved</a:t>
          </a:r>
          <a:r>
            <a:rPr lang="en-US" sz="1000">
              <a:effectLst/>
              <a:latin typeface="Arial" panose="020B0604020202020204" pitchFamily="34" charset="0"/>
              <a:ea typeface="+mn-ea"/>
              <a:cs typeface="Arial" panose="020B0604020202020204" pitchFamily="34" charset="0"/>
            </a:rPr>
            <a:t> negative given that the submitter’s concern has been satisfied by the adoption of their recommended solution.</a:t>
          </a:r>
          <a:r>
            <a:rPr lang="en-US" sz="1000" b="0" i="0" u="none" strike="noStrike" baseline="0">
              <a:solidFill>
                <a:srgbClr val="000000"/>
              </a:solidFill>
              <a:latin typeface="Arial"/>
              <a:cs typeface="Arial"/>
            </a:rPr>
            <a:t>"  </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A majotity of the WG believes the ballot comment has merit, but has changed the submitter's proposed solution.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was declared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this action does not fully met the requirements of declaring the comment persuasive per HL7 ER </a:t>
          </a:r>
          <a:r>
            <a:rPr lang="en-US" sz="1000" b="0" i="0" baseline="0">
              <a:effectLst/>
              <a:latin typeface="Arial" panose="020B0604020202020204" pitchFamily="34" charset="0"/>
              <a:ea typeface="+mn-ea"/>
              <a:cs typeface="Arial" panose="020B0604020202020204" pitchFamily="34" charset="0"/>
            </a:rPr>
            <a:t>§02.09.01.03.  Therefore; the decision to support the resolution proposed by the WG by withdrawing the negative is solely at the discretioin of the submitter.  For non-Normative Ballots the negative comment may be marked as withdrawn or resolved.</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For non-Normative Ballots, the decision of the WG is final.  The change proposed will not be incorporated into the ballot material. The WG must indicate in Disposition Comments their rationale for declaring the comment Not Persuasive. The </a:t>
          </a:r>
          <a:r>
            <a:rPr lang="en-US" sz="1000" b="0" i="0" baseline="0">
              <a:effectLst/>
              <a:latin typeface="Arial" panose="020B0604020202020204" pitchFamily="34" charset="0"/>
              <a:ea typeface="+mn-ea"/>
              <a:cs typeface="Arial" panose="020B0604020202020204" pitchFamily="34" charset="0"/>
            </a:rPr>
            <a:t>HL7 ER §02.09.01.02 states "</a:t>
          </a:r>
          <a:r>
            <a:rPr lang="en-US" sz="1000">
              <a:effectLst/>
              <a:latin typeface="Arial" panose="020B0604020202020204" pitchFamily="34" charset="0"/>
              <a:ea typeface="+mn-ea"/>
              <a:cs typeface="Arial" panose="020B0604020202020204" pitchFamily="34" charset="0"/>
            </a:rPr>
            <a:t>A negative response should be considered not persuasive if it deals with processes or issues not in the purview of the Work Group responsible for ballot content; suggests the use of alternate methodologies or solutions; or questions the validity of the approach or the expertise of the developers."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rtl="0"/>
          <a:r>
            <a:rPr lang="en-US" sz="1000" b="0" i="0" baseline="0">
              <a:effectLst/>
              <a:latin typeface="Arial" panose="020B0604020202020204" pitchFamily="34" charset="0"/>
              <a:ea typeface="+mn-ea"/>
              <a:cs typeface="Arial" panose="020B0604020202020204" pitchFamily="34" charset="0"/>
            </a:rPr>
            <a:t>Example scenarios include, but are not limited to;</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submitter has provided a recommendation or comment that the WG deems invalid or unworkable</a:t>
          </a:r>
          <a:endParaRPr lang="en-US" sz="1000">
            <a:effectLst/>
            <a:latin typeface="Arial" panose="020B0604020202020204" pitchFamily="34" charset="0"/>
            <a:cs typeface="Arial" panose="020B0604020202020204" pitchFamily="34" charset="0"/>
          </a:endParaRPr>
        </a:p>
        <a:p>
          <a:pPr rtl="0"/>
          <a:r>
            <a:rPr lang="en-US" sz="1000" b="0" i="0" baseline="0">
              <a:effectLst/>
              <a:latin typeface="Arial" panose="020B0604020202020204" pitchFamily="34" charset="0"/>
              <a:ea typeface="+mn-ea"/>
              <a:cs typeface="Arial" panose="020B0604020202020204" pitchFamily="34" charset="0"/>
            </a:rPr>
            <a:t>-  the recommendation/solution provided by the submitter is not clear; the submitter is encouraged to submit a proposal on a future ballot </a:t>
          </a:r>
          <a:endParaRPr lang="en-US" sz="1000">
            <a:effectLst/>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negative line items HL7 ER </a:t>
          </a:r>
          <a:r>
            <a:rPr lang="en-US" sz="1000" b="0" i="0" baseline="0">
              <a:effectLst/>
              <a:latin typeface="Arial" panose="020B0604020202020204" pitchFamily="34" charset="0"/>
              <a:ea typeface="+mn-ea"/>
              <a:cs typeface="Arial" panose="020B0604020202020204" pitchFamily="34" charset="0"/>
            </a:rPr>
            <a:t>§02.09.01.02</a:t>
          </a:r>
          <a:r>
            <a:rPr lang="en-US" sz="1000" b="0" i="0" u="none" strike="noStrike" baseline="0">
              <a:solidFill>
                <a:srgbClr val="000000"/>
              </a:solidFill>
              <a:latin typeface="Arial"/>
              <a:cs typeface="Arial"/>
            </a:rPr>
            <a:t> states "</a:t>
          </a:r>
          <a:r>
            <a:rPr lang="en-US" sz="1000">
              <a:effectLst/>
              <a:latin typeface="Arial" panose="020B0604020202020204" pitchFamily="34" charset="0"/>
              <a:ea typeface="+mn-ea"/>
              <a:cs typeface="Arial" panose="020B0604020202020204" pitchFamily="34" charset="0"/>
            </a:rPr>
            <a:t>Approval of a motion to declare a negative response not persuasive shall require an affirmative majority vote of the combined affirmative and negative votes cast by the Work Group during reconciliation</a:t>
          </a:r>
          <a:r>
            <a:rPr lang="en-US" sz="1000" i="1">
              <a:effectLst/>
              <a:latin typeface="Arial" panose="020B0604020202020204" pitchFamily="34" charset="0"/>
              <a:ea typeface="+mn-ea"/>
              <a:cs typeface="Arial" panose="020B0604020202020204" pitchFamily="34" charset="0"/>
            </a:rPr>
            <a:t>.</a:t>
          </a:r>
          <a:r>
            <a:rPr lang="en-US" sz="1000">
              <a:effectLst/>
              <a:latin typeface="Arial" panose="020B0604020202020204" pitchFamily="34" charset="0"/>
              <a:ea typeface="+mn-ea"/>
              <a:cs typeface="Arial" panose="020B0604020202020204" pitchFamily="34" charset="0"/>
            </a:rPr>
            <a:t>  The submitter of a negative response declared not persuasive shall be advised of the disposition of their response and the reasons therefore.  The submitter may choose to withdraw their negative in favor of an affirmative or abstention; otherwise, the response shall be recorded and reported to ANSI as an unresolved negative." </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ballot submitter has the option to appeal this decision: HL7 ER </a:t>
          </a:r>
          <a:r>
            <a:rPr lang="en-US" sz="1000" b="0" i="0" baseline="0">
              <a:effectLst/>
              <a:latin typeface="Arial" panose="020B0604020202020204" pitchFamily="34" charset="0"/>
              <a:ea typeface="+mn-ea"/>
              <a:cs typeface="Arial" panose="020B0604020202020204" pitchFamily="34" charset="0"/>
            </a:rPr>
            <a:t>§02.13</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declared not persuasive (see 3. above) by the WG; however, the WG has agreed to make certain modifications to the ballot material based on this comment.  For example, adding additional explanatory text.  The proposed changes suggested by the comment deemed not persuaive will not be made to the ballot material. For non-Normative Ballots the decision of the WG is final. The WG must indicate in Disposition Comments their rationale for declaring the comment Not Persuasive.  For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the submitter has the option to appeal this decision</a:t>
          </a:r>
          <a:r>
            <a:rPr lang="en-US" sz="1000" b="0" i="0" baseline="0">
              <a:effectLst/>
              <a:latin typeface="Arial" panose="020B0604020202020204" pitchFamily="34" charset="0"/>
              <a:ea typeface="+mn-ea"/>
              <a:cs typeface="Arial" panose="020B0604020202020204" pitchFamily="34" charset="0"/>
            </a:rPr>
            <a:t>: HL7 ER §02.13.</a:t>
          </a:r>
          <a:endParaRPr lang="en-US" sz="10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en-US" sz="1000" b="0" i="0" u="none" strike="noStrike" baseline="0">
              <a:solidFill>
                <a:srgbClr val="000000"/>
              </a:solidFill>
              <a:latin typeface="Arial"/>
              <a:cs typeface="Arial"/>
            </a:rPr>
            <a:t>  </a:t>
          </a:r>
        </a:p>
        <a:p>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Although this disposition is applicable to all ballot types; in the case of a </a:t>
          </a:r>
          <a:r>
            <a:rPr lang="en-US" sz="1000" b="1" i="0" u="none" strike="noStrike" baseline="0">
              <a:solidFill>
                <a:srgbClr val="000000"/>
              </a:solidFill>
              <a:latin typeface="Arial"/>
              <a:cs typeface="Arial"/>
            </a:rPr>
            <a:t>Normative Ballot</a:t>
          </a:r>
          <a:r>
            <a:rPr lang="en-US" sz="1000" b="0" i="0" u="none" strike="noStrike" baseline="0">
              <a:solidFill>
                <a:srgbClr val="000000"/>
              </a:solidFill>
              <a:latin typeface="Arial"/>
              <a:cs typeface="Arial"/>
            </a:rPr>
            <a:t> </a:t>
          </a:r>
          <a:r>
            <a:rPr lang="en-US" sz="1000" b="0" i="0" baseline="0">
              <a:effectLst/>
              <a:latin typeface="Arial" panose="020B0604020202020204" pitchFamily="34" charset="0"/>
              <a:ea typeface="+mn-ea"/>
              <a:cs typeface="Arial" panose="020B0604020202020204" pitchFamily="34" charset="0"/>
            </a:rPr>
            <a:t>HL7 ER §02.09.01.01</a:t>
          </a:r>
          <a:r>
            <a:rPr lang="en-US" sz="1000" b="0" i="0" u="none" strike="noStrike" baseline="0">
              <a:solidFill>
                <a:srgbClr val="000000"/>
              </a:solidFill>
              <a:latin typeface="Arial"/>
              <a:cs typeface="Arial"/>
            </a:rPr>
            <a:t> states: </a:t>
          </a:r>
        </a:p>
        <a:p>
          <a:endParaRPr lang="en-US" sz="1000" b="0" i="0" u="none" strike="noStrike" baseline="0">
            <a:solidFill>
              <a:srgbClr val="000000"/>
            </a:solidFill>
            <a:latin typeface="Arial"/>
            <a:cs typeface="Arial"/>
          </a:endParaRPr>
        </a:p>
        <a:p>
          <a:r>
            <a:rPr lang="en-US" sz="1000" b="0" i="0" u="none" strike="noStrike" baseline="0">
              <a:solidFill>
                <a:srgbClr val="000000"/>
              </a:solidFill>
              <a:latin typeface="Arial"/>
              <a:cs typeface="Arial"/>
            </a:rPr>
            <a:t>"</a:t>
          </a:r>
          <a:r>
            <a:rPr lang="en-US" sz="1000">
              <a:effectLst/>
              <a:latin typeface="Arial" panose="020B0604020202020204" pitchFamily="34" charset="0"/>
              <a:ea typeface="+mn-ea"/>
              <a:cs typeface="Arial" panose="020B0604020202020204" pitchFamily="34" charset="0"/>
            </a:rPr>
            <a:t>A negative response should be considered not related if it deals with issues or functionality that is beyond the scope of or is, in the considered opinion of the Work Group, clearly not related to the ballot subject matter.  Approval of a motion to declare a negative response not related shall require an affirmative majority vote of the combined affirmative and negative votes cast by the Work Group during reconciliation.  Negative responses declared not related shall be recorded and reported to ANSI as a “negative without comment” and shall not impede progress of the ballot. </a:t>
          </a:r>
        </a:p>
        <a:p>
          <a:endParaRPr lang="en-US" sz="1000">
            <a:effectLst/>
            <a:latin typeface="Arial" panose="020B0604020202020204" pitchFamily="34" charset="0"/>
            <a:ea typeface="+mn-ea"/>
            <a:cs typeface="Arial" panose="020B0604020202020204" pitchFamily="34" charset="0"/>
          </a:endParaRPr>
        </a:p>
        <a:p>
          <a:r>
            <a:rPr lang="en-US" sz="1000">
              <a:effectLst/>
              <a:latin typeface="Arial" panose="020B0604020202020204" pitchFamily="34" charset="0"/>
              <a:ea typeface="+mn-ea"/>
              <a:cs typeface="Arial" panose="020B0604020202020204" pitchFamily="34" charset="0"/>
            </a:rPr>
            <a:t>Those items declared not related shall become recommended actions for the development of new or revision of existing HL7 ANS. The submitter of a negative response declared not related shall be advised of the disposition of their response and the reasons therefore.  No further action is required.</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decision of the WG is final and requires no vote on non-Normative Ballot items.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ballot material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is beyond the scope of the material  in the ballot cycle.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 In no case shall a WG seek further input from a submitter of a negative without comment.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  Use "Disposition WG" to designate the WG providing additional input.</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Considered-Acceped for future use.</a:t>
          </a:r>
          <a:r>
            <a:rPr lang="en-US" sz="1000" b="0" i="0" u="none" strike="noStrike" baseline="0">
              <a:solidFill>
                <a:srgbClr val="000000"/>
              </a:solidFill>
              <a:latin typeface="Arial"/>
              <a:cs typeface="Arial"/>
            </a:rPr>
            <a:t>  The WG, or a representative of the WG (editor or task force), has reviewed the affirmative suggestion or comment and has determined that it is not applicable to the ballot material at this point in time.  It will be considered for a future release of the ballot material. This is in keeping with ANSI requirements. The reviewer should comment on the result of the ballot comment consideration.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responded to the question affixed to the affirmative line item.  In so doing, the WG has determined that no change will be made to the ballot material at this time. This is in keeping with ANSI requirements.  If appropriate, the topic raised can be recorded for use in a future release of the ballot material.</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Marked ballots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On second and subsequent Normative ballots only the substantive changes that were added since the last ballot are marked as ballot material,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You can correct the obvious typographical errors as long as it is not a substantive change, even if it is unmarked.  We recommend a conservative interpretation of “obvious error” as you do not want to make a change that will be questioned or perceived to show favoritism.  If you are unclear if the item is an “obvious error” consult the TSC Chair or ARB.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With the progression of ballots from Review - &gt; Normative the closer you get to the final ballot, the more conservative you should be in adding content.  In the early stages of Review ballot, it may be acceptable to add new content (if endorsed by the WG) as wider audiences will review/critique on a Normative ballot.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Persuasive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Attempt to contact the voter before you declare their comment not persuasive.· In all cases, the voter must be informed of the WG’s action. The preferred outcome is for the voter to withdraw a negative ballot.  It is within a chair’s prerogative, with the cnocurrence of a majority of the WG, to declare an item non-persuasive.  However, it does not make sense to declare a comment not persuasive without attempting to contact the voter to discuss why you are declaring the comment not persuasive.  If you correct a typo or clarify wording, the item may no longer (in effect)  be not persuasive once you have adopted their recommended change; however, the voter should then willingly withdraw their negative as you have accepted their proposed  correction..  In all cases, you must inform the voter of the outcome of WG deliberations.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Not Related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Must use with discretion·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Used, for example, if the ballot item is out of scope, e.g. on a marked ballot the voter has submitted a comment on an area not subject to vote.· Out of scope items are treated the same as Negative Votes without comment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Non-standard ballot responses are received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ballot spreadsheet allows invalid combination, such as negative typo.</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Revise the ballot spreadsheets to support only the ANSI defined votes, plus “minor” and “major” negative as requested by the WG's for use as a management tool.  Question will be removed.  Suggestion will be retained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Separate Affirmative/Abstain and Negative ballots will be created.  Affirmative ballots will support:  affirmative, affirmative with comment, affirmative with comment – typo, affirmative with comment – suggestion, abstain. Negative ballots will support: negative with reason – major, negative with reason – minor.  Note:  “major” and “minor”, being subjective, mayu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Substantive changes must be noted in ballot reconciliation</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Who determines whether a ballot goes forward?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Substantive changes in a Normative Ballot will result in a subsequent ballot.  Substantive changes should be identified on the ballot reconciliation form.  (Refer to HL7 ER 02.09.04).  The TSC will determine whether an Informative or DSTU ballot should be submitted for another Review ballot or move to publication.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 Co-chairs and Editors need a working knowledge of “substantive change” as defined in the HL7 ER and extended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What Reconciliation Documentation Should Be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a:t>
          </a:r>
          <a:r>
            <a:rPr lang="en-US" sz="1200" b="0" i="0" u="none" strike="noStrike" baseline="0">
              <a:solidFill>
                <a:srgbClr val="000000"/>
              </a:solidFill>
              <a:latin typeface="Times New Roman" panose="02020603050405020304" pitchFamily="18" charset="0"/>
              <a:cs typeface="Times New Roman" panose="02020603050405020304" pitchFamily="18" charset="0"/>
            </a:rPr>
            <a:t> The Ballot Desktop provides all the information necessary to support the ballot process and ensure that the appropriate documentation if retained. As for affirmative comments,  </a:t>
          </a:r>
          <a:r>
            <a:rPr lang="en-US" sz="1200" b="0" i="0" baseline="0">
              <a:effectLst/>
              <a:latin typeface="Times New Roman" panose="02020603050405020304" pitchFamily="18" charset="0"/>
              <a:ea typeface="+mn-ea"/>
              <a:cs typeface="Times New Roman" panose="02020603050405020304" pitchFamily="18" charset="0"/>
            </a:rPr>
            <a:t>ANSI requires that all comments accompanying affirmative ballots be considered as possible future projects or revisions.  You may use the disposition "considered" to mark affirmative comments that have been reviewed.  WG's are encouraged to include in the comment section what they think of the affirmative comment and whether or not they think action should be taken, and by who.</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How do you handle negatives without comment?</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Per ANSI and the HL7 ER, "</a:t>
          </a:r>
          <a:r>
            <a:rPr lang="en-US" sz="1200">
              <a:effectLst/>
              <a:latin typeface="Times New Roman" panose="02020603050405020304" pitchFamily="18" charset="0"/>
              <a:ea typeface="+mn-ea"/>
              <a:cs typeface="Times New Roman" panose="02020603050405020304" pitchFamily="18" charset="0"/>
            </a:rPr>
            <a:t>A negative ballot not accompanied by comments SHALL NOT be considered.  Such ballots will be recorded as a “negative without comment” for the purposes of establishing a quorum and reporting to ANSI. However, these ballots shall not be factored into the numerical requirements for approval. No effort shall be made to solicit comments from the submitter of a negative ballot submitted without 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p>
        <a:p>
          <a:pPr algn="l" rtl="0">
            <a:defRPr sz="1000"/>
          </a:pPr>
          <a:r>
            <a:rPr lang="en-US" sz="1200" b="0" i="0" u="sng" strike="noStrike" baseline="0">
              <a:solidFill>
                <a:srgbClr val="000000"/>
              </a:solidFill>
              <a:latin typeface="Times New Roman" panose="02020603050405020304" pitchFamily="18" charset="0"/>
              <a:cs typeface="Times New Roman" panose="02020603050405020304" pitchFamily="18" charset="0"/>
            </a:rPr>
            <a:t>Comment</a:t>
          </a:r>
          <a:r>
            <a:rPr lang="en-US" sz="1200" b="0" i="0" u="none" strike="noStrike" baseline="0">
              <a:solidFill>
                <a:srgbClr val="000000"/>
              </a:solidFill>
              <a:latin typeface="Times New Roman" panose="02020603050405020304" pitchFamily="18" charset="0"/>
              <a:cs typeface="Times New Roman" panose="02020603050405020304" pitchFamily="18" charset="0"/>
            </a:rPr>
            <a: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Appeals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How are appeals handled?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Refer to the HL7 ER 02.13 regards appeals of WG reconciliation of Normative Ballots.  There is no appeal process realated to Review Ballots.</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 disposition of the line item as to whether or not a change request has been accepted needs to be retained. ·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:The status of the line item as it pertains to whether or not the respondent has withdrawn the line item is a separate matter and needs to be recorded in the column titled "Withdrawn'</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Some information is not being retained</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There is divided opinion as to whether or not WGs need to review all line items in a ballot. Should there be a statement on the reconciliation document noting what the WG decided?</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While the WG doesn't necessarily need to take a vote on each line item, all comments must be reviewed.  However, a record needs to be kept  of the review and disposition.  There are other ways to review, e.g. send to the WG for review offline, and then discuss in conference call.  The review could be asynchronous, then coordinated in a conference call. The ballot has to get to a level where the WG could vote on the disposition of the comment, particularily on a Normative Ballor.  The WG might utilize a triage process to manage line items. </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 Action Item: Add a checkoff  for “considered"</a:t>
          </a:r>
          <a:r>
            <a:rPr lang="en-US" sz="1200" b="0" i="0" u="none" strike="noStrike" baseline="0">
              <a:solidFill>
                <a:srgbClr val="000000"/>
              </a:solidFill>
              <a:latin typeface="Times New Roman" panose="02020603050405020304" pitchFamily="18" charset="0"/>
              <a:cs typeface="Times New Roman" panose="02020603050405020304" pitchFamily="18" charset="0"/>
            </a:rPr>
            <a:t> </a:t>
          </a:r>
          <a:r>
            <a:rPr lang="en-US" sz="1200" b="0" i="0" baseline="0">
              <a:effectLst/>
              <a:latin typeface="Times New Roman" panose="02020603050405020304" pitchFamily="18" charset="0"/>
              <a:ea typeface="+mn-ea"/>
              <a:cs typeface="Times New Roman" panose="02020603050405020304" pitchFamily="18" charset="0"/>
            </a:rPr>
            <a:t>to the ballot spreadsheet</a:t>
          </a:r>
          <a:r>
            <a:rPr lang="en-US" sz="1200" b="0" i="0" u="none" strike="noStrike" baseline="0">
              <a:solidFill>
                <a:srgbClr val="000000"/>
              </a:solidFill>
              <a:latin typeface="Times New Roman"/>
              <a:cs typeface="Times New Roman"/>
            </a:rPr>
            <a:t>;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Withdrawing Negatives</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The Ballot Desktop supports notification of  reconciliation to negative voters and to capture their decision to with draw their negative. The submitter marking the  negative as withdrawn fulfills the requirement to  notify HL7 of their action. If, however, the submitter has verbally expressed the intention to withdraw the negative during the WG meeting, this intent must be documented in the minutes. The Ballot Desktop can be used to e-mail to the negative voter with a note indicating that he/she should withdraw their negative via the Ballot Desktop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rgbClr val="000000"/>
              </a:solidFill>
              <a:latin typeface="Times New Roman"/>
              <a:cs typeface="Times New Roman"/>
            </a:rPr>
            <a:t>Changes applied are not mapped to a specific response</a:t>
          </a:r>
        </a:p>
        <a:p>
          <a:pPr algn="l" rtl="0">
            <a:defRPr sz="1000"/>
          </a:pPr>
          <a:r>
            <a:rPr lang="en-US" sz="1200" b="0" i="0" u="sng" strike="noStrike" baseline="0">
              <a:solidFill>
                <a:srgbClr val="000000"/>
              </a:solidFill>
              <a:latin typeface="Times New Roman"/>
              <a:cs typeface="Times New Roman"/>
            </a:rPr>
            <a:t>Issue</a:t>
          </a:r>
          <a:r>
            <a:rPr lang="en-US" sz="1200" b="0" i="0" u="none" strike="noStrike" baseline="0">
              <a:solidFill>
                <a:srgbClr val="000000"/>
              </a:solidFill>
              <a:latin typeface="Times New Roman"/>
              <a:cs typeface="Times New Roman"/>
            </a:rPr>
            <a:t>: Changes are sometimes applied to the standard that are not mapped directly to a specific ballot response due to editing requirements</a:t>
          </a:r>
        </a:p>
        <a:p>
          <a:pPr algn="l" rtl="0">
            <a:defRPr sz="1000"/>
          </a:pPr>
          <a:r>
            <a:rPr lang="en-US" sz="1200" b="0" i="0" u="sng" strike="noStrike" baseline="0">
              <a:solidFill>
                <a:srgbClr val="000000"/>
              </a:solidFill>
              <a:latin typeface="Times New Roman"/>
              <a:cs typeface="Times New Roman"/>
            </a:rPr>
            <a:t>Response</a:t>
          </a:r>
          <a:r>
            <a:rPr lang="en-US" sz="1200" b="0" i="0" u="none" strike="noStrike" baseline="0">
              <a:solidFill>
                <a:srgbClr val="000000"/>
              </a:solidFill>
              <a:latin typeface="Times New Roman"/>
              <a:cs typeface="Times New Roman"/>
            </a:rPr>
            <a:t>:  Columns to indicate that comment is a substantive change and to track whether the change has been applied were added.</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Tracking duplicate ballot issues is a challenge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Multiple voters submit the same ballot item.</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 column is provided for the WG to assign identifiers to like comments.  The column can then be used to group all like comments for review.  However,  the review and disposition must be recorded for each individual comment.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Divided opinion on what requires a vote</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r>
            <a:rPr lang="en-US" sz="1200" b="0" i="0" baseline="0">
              <a:solidFill>
                <a:sysClr val="windowText" lastClr="000000"/>
              </a:solidFill>
              <a:effectLst/>
              <a:latin typeface="Times New Roman" panose="02020603050405020304" pitchFamily="18" charset="0"/>
              <a:ea typeface="+mn-ea"/>
              <a:cs typeface="Times New Roman" panose="02020603050405020304" pitchFamily="18" charset="0"/>
            </a:rPr>
            <a:t>Do all negative line items require inspection/vote of the WG?</a:t>
          </a:r>
          <a:endParaRPr lang="en-US" sz="1200" b="0" i="0" u="none" strike="noStrike" baseline="0">
            <a:solidFill>
              <a:sysClr val="windowText" lastClr="000000"/>
            </a:solidFill>
            <a:latin typeface="Times New Roman" panose="02020603050405020304" pitchFamily="18" charset="0"/>
            <a:cs typeface="Times New Roman" panose="02020603050405020304" pitchFamily="18" charset="0"/>
          </a:endParaRP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For a Normative Ballot – Yes, but you can group like items· All substantive line items, especially, require the review/vote of the WG. Non-substantive changes may be review/resolved by either the WG, or some subset thereof, or the WG co-chairs.  All disposition actions must be documented.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Ballet Reconciliation Process Suggestion</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It might be useful to map the proposed change to the ARB Substantive Change document. This would involve encoding the ARB document and making allowances for “Guideline Not Found”.</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ARB is updating their Substantive Change document; this process might elicit additional changes.</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Action Item? Would require an additional column on the spreadsheet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are line item dispositions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Line items are not handled consistently</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 A Withdrawn negative is counted as an affirmative (this is preferable to not persuasive.)· A ballot item declared not related shall be considered for inclusion in some version of the standard and reported as a "negative without comment" causing it to not be included in the ballot tally. A ballot comment declared not persuasive remains negative and will be reported as an unresolved negative unless withdrawn.· Every negative needs a response; not every negative needs to be withdrawn. The goal is to get enough negatives resolved and withdrawn in order to get the ballot to pass, while producing a quality standard.</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How should negative line items in an “Affirmative Ballot” be handled?</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Affirmative Ballots are received that contain negative line items.  The current practice is to err on the side of caution and treat the negative line item as a true negative (i.e. negative ballot).</a:t>
          </a:r>
        </a:p>
        <a:p>
          <a:pPr algn="l" rtl="0">
            <a:defRPr sz="1000"/>
          </a:pPr>
          <a:r>
            <a:rPr lang="en-US" sz="1200" b="0" i="0" u="sng" strike="noStrike" baseline="0">
              <a:solidFill>
                <a:sysClr val="windowText" lastClr="000000"/>
              </a:solidFill>
              <a:latin typeface="Times New Roman"/>
              <a:cs typeface="Times New Roman"/>
            </a:rPr>
            <a:t>Response</a:t>
          </a:r>
          <a:r>
            <a:rPr lang="en-US" sz="1200" b="0" i="0" u="none" strike="noStrike" baseline="0">
              <a:solidFill>
                <a:sysClr val="windowText" lastClr="000000"/>
              </a:solidFill>
              <a:latin typeface="Times New Roman"/>
              <a:cs typeface="Times New Roman"/>
            </a:rPr>
            <a:t>: It is not just a current practice; by ANSI and HL7 rules any negative line item renders the total ballot response Negative.  The Ballot Submitter Instructions inculude this statement.</a:t>
          </a:r>
        </a:p>
        <a:p>
          <a:pPr algn="l" rtl="0">
            <a:defRPr sz="1000"/>
          </a:pPr>
          <a:r>
            <a:rPr lang="en-US" sz="1200" b="0" i="0" u="sng" strike="noStrike" baseline="0">
              <a:solidFill>
                <a:sysClr val="windowText" lastClr="000000"/>
              </a:solidFill>
              <a:latin typeface="Times New Roman"/>
              <a:cs typeface="Times New Roman"/>
            </a:rPr>
            <a:t>Comment</a:t>
          </a:r>
          <a:r>
            <a:rPr lang="en-US" sz="1200" b="0" i="0" u="none" strike="noStrike" baseline="0">
              <a:solidFill>
                <a:sysClr val="windowText" lastClr="000000"/>
              </a:solidFill>
              <a:latin typeface="Times New Roman"/>
              <a:cs typeface="Times New Roman"/>
            </a:rPr>
            <a: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1" i="0" u="none" strike="noStrike" baseline="0">
              <a:solidFill>
                <a:sysClr val="windowText" lastClr="000000"/>
              </a:solidFill>
              <a:latin typeface="Times New Roman"/>
              <a:cs typeface="Times New Roman"/>
            </a:rPr>
            <a:t>Difference Between Withdrawn and Retract</a:t>
          </a:r>
        </a:p>
        <a:p>
          <a:pPr algn="l" rtl="0">
            <a:defRPr sz="1000"/>
          </a:pPr>
          <a:r>
            <a:rPr lang="en-US" sz="1200" b="0" i="0" u="sng" strike="noStrike" baseline="0">
              <a:solidFill>
                <a:sysClr val="windowText" lastClr="000000"/>
              </a:solidFill>
              <a:latin typeface="Times New Roman"/>
              <a:cs typeface="Times New Roman"/>
            </a:rPr>
            <a:t>Issue</a:t>
          </a:r>
          <a:r>
            <a:rPr lang="en-US" sz="1200" b="0" i="0" u="none" strike="noStrike" baseline="0">
              <a:solidFill>
                <a:sysClr val="windowText" lastClr="000000"/>
              </a:solidFill>
              <a:latin typeface="Times New Roman"/>
              <a:cs typeface="Times New Roman"/>
            </a:rPr>
            <a:t>: </a:t>
          </a:r>
        </a:p>
        <a:p>
          <a:pPr algn="l" rtl="0">
            <a:defRPr sz="1000"/>
          </a:pPr>
          <a:r>
            <a:rPr lang="en-US" sz="1200" b="0" i="0" u="sng" strike="noStrike" baseline="0">
              <a:solidFill>
                <a:sysClr val="windowText" lastClr="000000"/>
              </a:solidFill>
              <a:latin typeface="Times New Roman"/>
              <a:cs typeface="Times New Roman"/>
            </a:rPr>
            <a:t>Respnose</a:t>
          </a:r>
          <a:r>
            <a:rPr lang="en-US" sz="1200" b="0" i="0" u="none" strike="noStrike" baseline="0">
              <a:solidFill>
                <a:sysClr val="windowText" lastClr="000000"/>
              </a:solidFill>
              <a:latin typeface="Times New Roman"/>
              <a:cs typeface="Times New Roman"/>
            </a:rPr>
            <a:t>: A negative line item withdrawn by the submitter becomes an affirmative with the caveat that, if the comment is substantive, there will be subsequent ballot of the same material. If the submitter decides to retract their negative comment with the understanding that it will be considered for a future project or update to the standard, then it is, in essence, removed from the ballot without furhter consideration and does not figure in the ballot tally.</a:t>
          </a:r>
          <a:r>
            <a:rPr lang="en-US" sz="1200" b="0" i="0" u="none" strike="noStrike" baseline="0">
              <a:solidFill>
                <a:srgbClr val="FF0000"/>
              </a:solidFill>
              <a:latin typeface="Times New Roman"/>
              <a:cs typeface="Times New Roman"/>
            </a:rPr>
            <a:t>.</a:t>
          </a:r>
        </a:p>
        <a:p>
          <a:pPr algn="l" rtl="0">
            <a:defRPr sz="1000"/>
          </a:pPr>
          <a:r>
            <a:rPr lang="en-US" sz="1200" b="0" i="0" u="sng" strike="noStrike" baseline="0">
              <a:solidFill>
                <a:srgbClr val="000000"/>
              </a:solidFill>
              <a:latin typeface="Times New Roman"/>
              <a:cs typeface="Times New Roman"/>
            </a:rPr>
            <a:t>Comment</a:t>
          </a: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200" b="1" i="1" baseline="0">
              <a:effectLst/>
              <a:latin typeface="Times New Roman" panose="02020603050405020304" pitchFamily="18" charset="0"/>
              <a:ea typeface="+mn-ea"/>
              <a:cs typeface="Times New Roman" panose="02020603050405020304" pitchFamily="18" charset="0"/>
            </a:rPr>
            <a:t>The following sections contain known outstanding issues.  These have not been resolved because they require a 'ruling' on interpretations of the HL7 ER or GOM as well as possibly updating those documents.  If you are ever in doubt on how to proceed on an item, take a proposal for a method of action, then take a vote on that proposal of action and record it in the spreadsheet and in the WG minutes. </a:t>
          </a:r>
          <a:r>
            <a:rPr lang="en-US" sz="1000" b="1" i="1" baseline="0">
              <a:effectLst/>
              <a:latin typeface="+mn-lt"/>
              <a:ea typeface="+mn-ea"/>
              <a:cs typeface="+mn-cs"/>
            </a:rPr>
            <a:t> </a:t>
          </a:r>
          <a:endParaRPr lang="en-US" sz="1200">
            <a:effectLst/>
          </a:endParaRPr>
        </a:p>
        <a:p>
          <a:pPr algn="l" rtl="0">
            <a:defRPr sz="1000"/>
          </a:pPr>
          <a:endParaRPr lang="en-US" sz="1200" b="0" i="0" u="none" strike="noStrike" baseline="0">
            <a:solidFill>
              <a:srgbClr val="000000"/>
            </a:solidFill>
            <a:latin typeface="Times New Roman"/>
            <a:cs typeface="Times New Roman"/>
          </a:endParaRPr>
        </a:p>
        <a:p>
          <a:pPr rtl="0"/>
          <a:r>
            <a:rPr lang="en-US" sz="1200" b="1" i="0" baseline="0">
              <a:solidFill>
                <a:srgbClr val="FF0000"/>
              </a:solidFill>
              <a:effectLst/>
              <a:latin typeface="Times New Roman" panose="02020603050405020304" pitchFamily="18" charset="0"/>
              <a:ea typeface="+mn-ea"/>
              <a:cs typeface="Times New Roman" panose="02020603050405020304" pitchFamily="18" charset="0"/>
            </a:rPr>
            <a:t>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Issue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There is divided opinion as to the boundaries of "editorial license".</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Response</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rtl="0"/>
          <a:r>
            <a:rPr lang="en-US" sz="1200" b="0" i="0" u="sng" baseline="0">
              <a:solidFill>
                <a:srgbClr val="FF0000"/>
              </a:solidFill>
              <a:effectLst/>
              <a:latin typeface="Times New Roman" panose="02020603050405020304" pitchFamily="18" charset="0"/>
              <a:ea typeface="+mn-ea"/>
              <a:cs typeface="Times New Roman" panose="02020603050405020304" pitchFamily="18" charset="0"/>
            </a:rPr>
            <a:t>Comment</a:t>
          </a:r>
          <a:r>
            <a:rPr lang="en-US" sz="1200" b="0" i="0" baseline="0">
              <a:solidFill>
                <a:srgbClr val="FF0000"/>
              </a:solidFill>
              <a:effectLst/>
              <a:latin typeface="Times New Roman" panose="02020603050405020304" pitchFamily="18" charset="0"/>
              <a:ea typeface="+mn-ea"/>
              <a:cs typeface="Times New Roman" panose="02020603050405020304" pitchFamily="18" charset="0"/>
            </a:rPr>
            <a:t>: </a:t>
          </a:r>
          <a:endParaRPr lang="en-US" sz="1200">
            <a:solidFill>
              <a:srgbClr val="FF0000"/>
            </a:solidFill>
            <a:effectLst/>
            <a:latin typeface="Times New Roman" panose="02020603050405020304" pitchFamily="18" charset="0"/>
            <a:cs typeface="Times New Roman" panose="02020603050405020304" pitchFamily="18" charset="0"/>
          </a:endParaRPr>
        </a:p>
        <a:p>
          <a:pPr algn="l" rtl="0">
            <a:defRPr sz="1000"/>
          </a:pPr>
          <a:endParaRPr lang="en-US" sz="1200" b="0" i="0" u="none" strike="noStrike" baseline="0">
            <a:solidFill>
              <a:srgbClr val="FF0000"/>
            </a:solidFill>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Thomson_Kuhn_2016010114175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Lindsey_Hoggle1_2016010418521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George_Cole_2015122909205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Eric_Haas1_2016010216381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Brian_Scheller_2016010416143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Greg_Staudenmaier_2016010418133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ryan_murphy_201512231420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robert_hausam_2016010423585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M'Lynda_Owens_2015123115322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Lisa_Nelson_2016010423075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austin_kreisler_2016010412303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Brett_Marquard1_2015123011484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david_tao_2016010321564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lisa.nelson\Documents\05%20P20150701%20ADVault\04%20HL7%20Personal%20ECACP%20Project\000%20Ballot%20Results%2020160104\Peronal%20Advance%20Care%20Directive\CDAR2_IG_PERSADVCAREPLAN_R1_D1_2016JAN_Elizabeth_Newton_201601041819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Thomson Kuhn</v>
          </cell>
        </row>
        <row r="6">
          <cell r="F6" t="str">
            <v>ACP</v>
          </cell>
        </row>
      </sheetData>
      <sheetData sheetId="1"/>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Lindsey Hoggle</v>
          </cell>
        </row>
        <row r="6">
          <cell r="F6" t="str">
            <v>Academy of Nutrition &amp; Dietetics</v>
          </cell>
        </row>
      </sheetData>
      <sheetData sheetId="1"/>
      <sheetData sheetId="2"/>
      <sheetData sheetId="3"/>
      <sheetData sheetId="4"/>
      <sheetData sheetId="5"/>
      <sheetData sheetId="6"/>
      <sheetData sheetId="7"/>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George Cole</v>
          </cell>
        </row>
        <row r="6">
          <cell r="F6" t="str">
            <v>Allscripts</v>
          </cell>
        </row>
      </sheetData>
      <sheetData sheetId="1"/>
      <sheetData sheetId="2"/>
      <sheetData sheetId="3"/>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efreshError="1">
        <row r="3">
          <cell r="F3" t="str">
            <v>Eric M Haas</v>
          </cell>
        </row>
        <row r="6">
          <cell r="F6" t="str">
            <v>Health eData Inc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efreshError="1">
        <row r="3">
          <cell r="F3" t="str">
            <v>Brian Scheller</v>
          </cell>
        </row>
        <row r="6">
          <cell r="F6" t="str">
            <v>Healthwise</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efreshError="1">
        <row r="3">
          <cell r="F3" t="str">
            <v xml:space="preserve">Greg Staudenmaier </v>
          </cell>
        </row>
        <row r="6">
          <cell r="F6" t="str">
            <v>US Department of Veterans Affairs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Ryan W. Murphy</v>
          </cell>
        </row>
        <row r="6">
          <cell r="F6" t="str">
            <v>U.S. DoD Military Health System</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Robert Hausam</v>
          </cell>
        </row>
        <row r="6">
          <cell r="F6" t="str">
            <v>Hausam Consulting LLC</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M'Lynda Owens</v>
          </cell>
        </row>
      </sheetData>
      <sheetData sheetId="1"/>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Lisa Nelson</v>
          </cell>
        </row>
        <row r="6">
          <cell r="F6" t="str">
            <v>Life Over Time Solutions</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Austin Kreislert</v>
          </cell>
        </row>
        <row r="6">
          <cell r="F6" t="str">
            <v>Leidos</v>
          </cell>
        </row>
      </sheetData>
      <sheetData sheetId="1"/>
      <sheetData sheetId="2"/>
      <sheetData sheetId="3"/>
      <sheetData sheetId="4"/>
      <sheetData sheetId="5"/>
      <sheetData sheetId="6"/>
      <sheetData sheetId="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Brett Marquard</v>
          </cell>
        </row>
      </sheetData>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David Tao</v>
          </cell>
        </row>
        <row r="6">
          <cell r="F6" t="str">
            <v>ICSA Labs</v>
          </cell>
        </row>
      </sheetData>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nstructions"/>
      <sheetName val="Instructions Cont.."/>
      <sheetName val="Format Guidelines"/>
      <sheetName val="Co-Chair Guidelines"/>
      <sheetName val="CodeReference"/>
      <sheetName val="Setup"/>
    </sheetNames>
    <sheetDataSet>
      <sheetData sheetId="0">
        <row r="3">
          <cell r="F3" t="str">
            <v>Elizabeth Newton</v>
          </cell>
        </row>
      </sheetData>
      <sheetData sheetId="1"/>
      <sheetData sheetId="2"/>
      <sheetData sheetId="3"/>
      <sheetData sheetId="4"/>
      <sheetData sheetId="5"/>
      <sheetData sheetId="6"/>
      <sheetData sheetId="7"/>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25.xml"/><Relationship Id="rId55" Type="http://schemas.openxmlformats.org/officeDocument/2006/relationships/revisionLog" Target="revisionLog1.xml"/><Relationship Id="rId76" Type="http://schemas.openxmlformats.org/officeDocument/2006/relationships/revisionLog" Target="revisionLog27.xml"/><Relationship Id="rId63" Type="http://schemas.openxmlformats.org/officeDocument/2006/relationships/revisionLog" Target="revisionLog8.xml"/><Relationship Id="rId68" Type="http://schemas.openxmlformats.org/officeDocument/2006/relationships/revisionLog" Target="revisionLog21.xml"/><Relationship Id="rId59" Type="http://schemas.openxmlformats.org/officeDocument/2006/relationships/revisionLog" Target="revisionLog4.xml"/><Relationship Id="rId67" Type="http://schemas.openxmlformats.org/officeDocument/2006/relationships/revisionLog" Target="revisionLog20.xml"/><Relationship Id="rId71" Type="http://schemas.openxmlformats.org/officeDocument/2006/relationships/revisionLog" Target="revisionLog24.xml"/><Relationship Id="rId54" Type="http://schemas.openxmlformats.org/officeDocument/2006/relationships/revisionLog" Target="revisionLog16.xml"/><Relationship Id="rId62" Type="http://schemas.openxmlformats.org/officeDocument/2006/relationships/revisionLog" Target="revisionLog7.xml"/><Relationship Id="rId70" Type="http://schemas.openxmlformats.org/officeDocument/2006/relationships/revisionLog" Target="revisionLog23.xml"/><Relationship Id="rId75" Type="http://schemas.openxmlformats.org/officeDocument/2006/relationships/revisionLog" Target="revisionLog26.xml"/><Relationship Id="rId74" Type="http://schemas.openxmlformats.org/officeDocument/2006/relationships/revisionLog" Target="revisionLog10.xml"/><Relationship Id="rId58" Type="http://schemas.openxmlformats.org/officeDocument/2006/relationships/revisionLog" Target="revisionLog3.xml"/><Relationship Id="rId66" Type="http://schemas.openxmlformats.org/officeDocument/2006/relationships/revisionLog" Target="revisionLog19.xml"/><Relationship Id="rId61" Type="http://schemas.openxmlformats.org/officeDocument/2006/relationships/revisionLog" Target="revisionLog6.xml"/><Relationship Id="rId57" Type="http://schemas.openxmlformats.org/officeDocument/2006/relationships/revisionLog" Target="revisionLog2.xml"/><Relationship Id="rId73" Type="http://schemas.openxmlformats.org/officeDocument/2006/relationships/revisionLog" Target="revisionLog9.xml"/><Relationship Id="rId60" Type="http://schemas.openxmlformats.org/officeDocument/2006/relationships/revisionLog" Target="revisionLog5.xml"/><Relationship Id="rId65" Type="http://schemas.openxmlformats.org/officeDocument/2006/relationships/revisionLog" Target="revisionLog18.xml"/><Relationship Id="rId56" Type="http://schemas.openxmlformats.org/officeDocument/2006/relationships/revisionLog" Target="revisionLog17.xml"/><Relationship Id="rId69" Type="http://schemas.openxmlformats.org/officeDocument/2006/relationships/revisionLog" Target="revisionLog22.xml"/><Relationship Id="rId64" Type="http://schemas.openxmlformats.org/officeDocument/2006/relationships/revisionLog" Target="revisionLog11.xml"/><Relationship Id="rId77" Type="http://schemas.openxmlformats.org/officeDocument/2006/relationships/revisionLog" Target="revisionLog2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9168CC8-D739-451E-B480-FAC0117D0FE9}" diskRevisions="1" revisionId="4430" version="6">
  <header guid="{00CFE36D-20EE-416F-9618-2E8B7B4D90E8}" dateTime="2016-02-24T07:44:52" maxSheetId="10" userName="lisa.nelson" r:id="rId54">
    <sheetIdMap count="9">
      <sheetId val="1"/>
      <sheetId val="9"/>
      <sheetId val="2"/>
      <sheetId val="3"/>
      <sheetId val="4"/>
      <sheetId val="5"/>
      <sheetId val="6"/>
      <sheetId val="7"/>
      <sheetId val="8"/>
    </sheetIdMap>
  </header>
  <header guid="{B133E52D-4EA5-411C-833F-04D568BAB557}" dateTime="2016-03-10T06:42:39" maxSheetId="10" userName="lisa.nelson" r:id="rId55" minRId="3582" maxRId="3630">
    <sheetIdMap count="9">
      <sheetId val="1"/>
      <sheetId val="9"/>
      <sheetId val="2"/>
      <sheetId val="3"/>
      <sheetId val="4"/>
      <sheetId val="5"/>
      <sheetId val="6"/>
      <sheetId val="7"/>
      <sheetId val="8"/>
    </sheetIdMap>
  </header>
  <header guid="{3F95AB44-835B-4A08-9A5E-7EEFAE360C8C}" dateTime="2016-03-10T06:43:26" maxSheetId="10" userName="lisa.nelson" r:id="rId56">
    <sheetIdMap count="9">
      <sheetId val="1"/>
      <sheetId val="9"/>
      <sheetId val="2"/>
      <sheetId val="3"/>
      <sheetId val="4"/>
      <sheetId val="5"/>
      <sheetId val="6"/>
      <sheetId val="7"/>
      <sheetId val="8"/>
    </sheetIdMap>
  </header>
  <header guid="{4FA219B8-35C0-49B9-9068-A0435009B535}" dateTime="2016-03-17T11:20:33" maxSheetId="10" userName="lisa.nelson" r:id="rId57" minRId="3643" maxRId="3658">
    <sheetIdMap count="9">
      <sheetId val="1"/>
      <sheetId val="9"/>
      <sheetId val="2"/>
      <sheetId val="3"/>
      <sheetId val="4"/>
      <sheetId val="5"/>
      <sheetId val="6"/>
      <sheetId val="7"/>
      <sheetId val="8"/>
    </sheetIdMap>
  </header>
  <header guid="{7D949221-D2AE-4366-94FA-13740AABEAFF}" dateTime="2016-03-17T11:36:46" maxSheetId="10" userName="lisa.nelson" r:id="rId58">
    <sheetIdMap count="9">
      <sheetId val="1"/>
      <sheetId val="9"/>
      <sheetId val="2"/>
      <sheetId val="3"/>
      <sheetId val="4"/>
      <sheetId val="5"/>
      <sheetId val="6"/>
      <sheetId val="7"/>
      <sheetId val="8"/>
    </sheetIdMap>
  </header>
  <header guid="{E9AA2363-92CE-4687-B136-9EDB30196D12}" dateTime="2016-03-17T12:16:03" maxSheetId="10" userName="lisa.nelson" r:id="rId59">
    <sheetIdMap count="9">
      <sheetId val="1"/>
      <sheetId val="9"/>
      <sheetId val="2"/>
      <sheetId val="3"/>
      <sheetId val="4"/>
      <sheetId val="5"/>
      <sheetId val="6"/>
      <sheetId val="7"/>
      <sheetId val="8"/>
    </sheetIdMap>
  </header>
  <header guid="{92347338-3961-4AB1-B248-B89CDA90C48E}" dateTime="2016-03-17T15:25:38" maxSheetId="10" userName="lisa.nelson" r:id="rId60" minRId="3677" maxRId="4216">
    <sheetIdMap count="9">
      <sheetId val="1"/>
      <sheetId val="9"/>
      <sheetId val="2"/>
      <sheetId val="3"/>
      <sheetId val="4"/>
      <sheetId val="5"/>
      <sheetId val="6"/>
      <sheetId val="7"/>
      <sheetId val="8"/>
    </sheetIdMap>
  </header>
  <header guid="{8E9CFC9A-BEF8-4791-AB85-486E67D8FC30}" dateTime="2016-03-17T15:38:41" maxSheetId="10" userName="lisa.nelson" r:id="rId61" minRId="4223" maxRId="4228">
    <sheetIdMap count="9">
      <sheetId val="1"/>
      <sheetId val="9"/>
      <sheetId val="2"/>
      <sheetId val="3"/>
      <sheetId val="4"/>
      <sheetId val="5"/>
      <sheetId val="6"/>
      <sheetId val="7"/>
      <sheetId val="8"/>
    </sheetIdMap>
  </header>
  <header guid="{0AD1E827-EBF6-4B86-80B3-A7B22D1DE999}" dateTime="2016-03-17T15:49:00" maxSheetId="10" userName="lisa.nelson" r:id="rId62" minRId="4235" maxRId="4237">
    <sheetIdMap count="9">
      <sheetId val="1"/>
      <sheetId val="9"/>
      <sheetId val="2"/>
      <sheetId val="3"/>
      <sheetId val="4"/>
      <sheetId val="5"/>
      <sheetId val="6"/>
      <sheetId val="7"/>
      <sheetId val="8"/>
    </sheetIdMap>
  </header>
  <header guid="{F30269B2-681F-4D4C-B54E-98200A0E4370}" dateTime="2016-03-17T15:59:49" maxSheetId="10" userName="lisa.nelson" r:id="rId63" minRId="4238" maxRId="4245">
    <sheetIdMap count="9">
      <sheetId val="1"/>
      <sheetId val="9"/>
      <sheetId val="2"/>
      <sheetId val="3"/>
      <sheetId val="4"/>
      <sheetId val="5"/>
      <sheetId val="6"/>
      <sheetId val="7"/>
      <sheetId val="8"/>
    </sheetIdMap>
  </header>
  <header guid="{B20ABC52-8CFF-4595-BA8C-88A434444826}" dateTime="2016-03-17T16:19:45" maxSheetId="10" userName="lisa.nelson" r:id="rId64" minRId="4246" maxRId="4265">
    <sheetIdMap count="9">
      <sheetId val="1"/>
      <sheetId val="9"/>
      <sheetId val="2"/>
      <sheetId val="3"/>
      <sheetId val="4"/>
      <sheetId val="5"/>
      <sheetId val="6"/>
      <sheetId val="7"/>
      <sheetId val="8"/>
    </sheetIdMap>
  </header>
  <header guid="{E1B4826D-7B7B-4858-8314-4E01DC63C9C6}" dateTime="2016-03-17T17:05:09" maxSheetId="10" userName="lisa.nelson" r:id="rId65" minRId="4272" maxRId="4303">
    <sheetIdMap count="9">
      <sheetId val="1"/>
      <sheetId val="9"/>
      <sheetId val="2"/>
      <sheetId val="3"/>
      <sheetId val="4"/>
      <sheetId val="5"/>
      <sheetId val="6"/>
      <sheetId val="7"/>
      <sheetId val="8"/>
    </sheetIdMap>
  </header>
  <header guid="{2363DD31-F11C-4325-8392-693FEB4B770F}" dateTime="2016-03-17T17:09:44" maxSheetId="10" userName="lisa.nelson" r:id="rId66" minRId="4310" maxRId="4312">
    <sheetIdMap count="9">
      <sheetId val="1"/>
      <sheetId val="9"/>
      <sheetId val="2"/>
      <sheetId val="3"/>
      <sheetId val="4"/>
      <sheetId val="5"/>
      <sheetId val="6"/>
      <sheetId val="7"/>
      <sheetId val="8"/>
    </sheetIdMap>
  </header>
  <header guid="{E22C2224-E19F-4C30-9130-E465481A8948}" dateTime="2016-03-17T17:25:59" maxSheetId="10" userName="lisa.nelson" r:id="rId67" minRId="4319" maxRId="4327">
    <sheetIdMap count="9">
      <sheetId val="1"/>
      <sheetId val="9"/>
      <sheetId val="2"/>
      <sheetId val="3"/>
      <sheetId val="4"/>
      <sheetId val="5"/>
      <sheetId val="6"/>
      <sheetId val="7"/>
      <sheetId val="8"/>
    </sheetIdMap>
  </header>
  <header guid="{22E4620F-D993-495D-8206-28E83D6C4FCA}" dateTime="2016-03-17T17:56:02" maxSheetId="10" userName="lisa.nelson" r:id="rId68" minRId="4334" maxRId="4345">
    <sheetIdMap count="9">
      <sheetId val="1"/>
      <sheetId val="9"/>
      <sheetId val="2"/>
      <sheetId val="3"/>
      <sheetId val="4"/>
      <sheetId val="5"/>
      <sheetId val="6"/>
      <sheetId val="7"/>
      <sheetId val="8"/>
    </sheetIdMap>
  </header>
  <header guid="{B21E3763-D85A-47CA-B691-B52B93CE9ADD}" dateTime="2016-03-17T18:04:48" maxSheetId="10" userName="lisa.nelson" r:id="rId69" minRId="4346" maxRId="4349">
    <sheetIdMap count="9">
      <sheetId val="1"/>
      <sheetId val="9"/>
      <sheetId val="2"/>
      <sheetId val="3"/>
      <sheetId val="4"/>
      <sheetId val="5"/>
      <sheetId val="6"/>
      <sheetId val="7"/>
      <sheetId val="8"/>
    </sheetIdMap>
  </header>
  <header guid="{977058D7-F20F-4C3C-B16A-6D92E2EA879C}" dateTime="2016-03-17T18:16:35" maxSheetId="10" userName="lisa.nelson" r:id="rId70" minRId="4350" maxRId="4359">
    <sheetIdMap count="9">
      <sheetId val="1"/>
      <sheetId val="9"/>
      <sheetId val="2"/>
      <sheetId val="3"/>
      <sheetId val="4"/>
      <sheetId val="5"/>
      <sheetId val="6"/>
      <sheetId val="7"/>
      <sheetId val="8"/>
    </sheetIdMap>
  </header>
  <header guid="{F4D3219C-93DA-4666-B85B-2096945B08F9}" dateTime="2016-03-17T18:19:07" maxSheetId="10" userName="lisa.nelson" r:id="rId71" minRId="4366" maxRId="4369">
    <sheetIdMap count="9">
      <sheetId val="1"/>
      <sheetId val="9"/>
      <sheetId val="2"/>
      <sheetId val="3"/>
      <sheetId val="4"/>
      <sheetId val="5"/>
      <sheetId val="6"/>
      <sheetId val="7"/>
      <sheetId val="8"/>
    </sheetIdMap>
  </header>
  <header guid="{E6A14661-33A0-4825-8610-DAE892573516}" dateTime="2016-03-17T18:27:26" maxSheetId="10" userName="lisa.nelson" r:id="rId72" minRId="4376">
    <sheetIdMap count="9">
      <sheetId val="1"/>
      <sheetId val="9"/>
      <sheetId val="2"/>
      <sheetId val="3"/>
      <sheetId val="4"/>
      <sheetId val="5"/>
      <sheetId val="6"/>
      <sheetId val="7"/>
      <sheetId val="8"/>
    </sheetIdMap>
  </header>
  <header guid="{FF50DED1-3CB6-46D7-9F1E-3488152D90F7}" dateTime="2016-03-22T12:59:33" maxSheetId="10" userName="lisa.nelson" r:id="rId73" minRId="4377" maxRId="4383">
    <sheetIdMap count="9">
      <sheetId val="1"/>
      <sheetId val="9"/>
      <sheetId val="2"/>
      <sheetId val="3"/>
      <sheetId val="4"/>
      <sheetId val="5"/>
      <sheetId val="6"/>
      <sheetId val="7"/>
      <sheetId val="8"/>
    </sheetIdMap>
  </header>
  <header guid="{9895B2C5-E007-4D20-9616-CAB1F019CCC4}" dateTime="2016-03-22T16:02:49" maxSheetId="10" userName="lisa.nelson" r:id="rId74" minRId="4390" maxRId="4397">
    <sheetIdMap count="9">
      <sheetId val="1"/>
      <sheetId val="9"/>
      <sheetId val="2"/>
      <sheetId val="3"/>
      <sheetId val="4"/>
      <sheetId val="5"/>
      <sheetId val="6"/>
      <sheetId val="7"/>
      <sheetId val="8"/>
    </sheetIdMap>
  </header>
  <header guid="{EFB3127E-2047-4DA5-B5A7-74C3D7B283E8}" dateTime="2016-03-22T18:36:39" maxSheetId="10" userName="lisa.nelson" r:id="rId75" minRId="4404" maxRId="4405">
    <sheetIdMap count="9">
      <sheetId val="1"/>
      <sheetId val="9"/>
      <sheetId val="2"/>
      <sheetId val="3"/>
      <sheetId val="4"/>
      <sheetId val="5"/>
      <sheetId val="6"/>
      <sheetId val="7"/>
      <sheetId val="8"/>
    </sheetIdMap>
  </header>
  <header guid="{051EE95A-574A-4AF9-9958-FA3997B16854}" dateTime="2016-03-22T18:40:35" maxSheetId="10" userName="lisa.nelson" r:id="rId76" minRId="4406" maxRId="4417">
    <sheetIdMap count="9">
      <sheetId val="1"/>
      <sheetId val="9"/>
      <sheetId val="2"/>
      <sheetId val="3"/>
      <sheetId val="4"/>
      <sheetId val="5"/>
      <sheetId val="6"/>
      <sheetId val="7"/>
      <sheetId val="8"/>
    </sheetIdMap>
  </header>
  <header guid="{B9168CC8-D739-451E-B480-FAC0117D0FE9}" dateTime="2016-03-22T18:42:05" maxSheetId="10" userName="lisa.nelson" r:id="rId77" minRId="4424">
    <sheetIdMap count="9">
      <sheetId val="1"/>
      <sheetId val="9"/>
      <sheetId val="2"/>
      <sheetId val="3"/>
      <sheetId val="4"/>
      <sheetId val="5"/>
      <sheetId val="6"/>
      <sheetId val="7"/>
      <sheetId val="8"/>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2" sId="2">
    <oc r="M32" t="inlineStr">
      <is>
        <t>BV 3/10/2016</t>
      </is>
    </oc>
    <nc r="M32" t="inlineStr">
      <is>
        <t>BV 3/17/2016</t>
      </is>
    </nc>
  </rcc>
  <rcc rId="3583" sId="2">
    <oc r="M45" t="inlineStr">
      <is>
        <t>BV 3/10/2016</t>
      </is>
    </oc>
    <nc r="M45" t="inlineStr">
      <is>
        <t>BV 3/17/2016</t>
      </is>
    </nc>
  </rcc>
  <rcc rId="3584" sId="2">
    <oc r="M46" t="inlineStr">
      <is>
        <t>BV 3/10/2016</t>
      </is>
    </oc>
    <nc r="M46" t="inlineStr">
      <is>
        <t>BV 3/17/2016</t>
      </is>
    </nc>
  </rcc>
  <rcc rId="3585" sId="2">
    <oc r="M47" t="inlineStr">
      <is>
        <t>BV 3/10/2016</t>
      </is>
    </oc>
    <nc r="M47" t="inlineStr">
      <is>
        <t>BV 3/17/2016</t>
      </is>
    </nc>
  </rcc>
  <rcc rId="3586" sId="2">
    <oc r="M48" t="inlineStr">
      <is>
        <t>BV 3/10/2016</t>
      </is>
    </oc>
    <nc r="M48" t="inlineStr">
      <is>
        <t>BV 3/17/2016</t>
      </is>
    </nc>
  </rcc>
  <rcc rId="3587" sId="2">
    <oc r="M54" t="inlineStr">
      <is>
        <t>BV 3/10/2016</t>
      </is>
    </oc>
    <nc r="M54" t="inlineStr">
      <is>
        <t>BV 3/17/2016</t>
      </is>
    </nc>
  </rcc>
  <rcc rId="3588" sId="2">
    <oc r="M61" t="inlineStr">
      <is>
        <t>BV 3/10/2016</t>
      </is>
    </oc>
    <nc r="M61" t="inlineStr">
      <is>
        <t>BV 3/17/2016</t>
      </is>
    </nc>
  </rcc>
  <rcc rId="3589" sId="2">
    <oc r="M62" t="inlineStr">
      <is>
        <t>BV 3/10/2016</t>
      </is>
    </oc>
    <nc r="M62" t="inlineStr">
      <is>
        <t>BV 3/17/2016</t>
      </is>
    </nc>
  </rcc>
  <rcc rId="3590" sId="2">
    <oc r="M63" t="inlineStr">
      <is>
        <t>BV 3/10/2016</t>
      </is>
    </oc>
    <nc r="M63" t="inlineStr">
      <is>
        <t>BV 3/17/2016</t>
      </is>
    </nc>
  </rcc>
  <rcc rId="3591" sId="2">
    <oc r="M64" t="inlineStr">
      <is>
        <t>BV 3/10/2016</t>
      </is>
    </oc>
    <nc r="M64" t="inlineStr">
      <is>
        <t>BV 3/17/2016</t>
      </is>
    </nc>
  </rcc>
  <rcc rId="3592" sId="2">
    <oc r="M66" t="inlineStr">
      <is>
        <t>BV 3/10/2016</t>
      </is>
    </oc>
    <nc r="M66" t="inlineStr">
      <is>
        <t>BV 3/17/2016</t>
      </is>
    </nc>
  </rcc>
  <rcc rId="3593" sId="2">
    <oc r="M72" t="inlineStr">
      <is>
        <t>BV 3/10/2016</t>
      </is>
    </oc>
    <nc r="M72" t="inlineStr">
      <is>
        <t>BV 3/17/2016</t>
      </is>
    </nc>
  </rcc>
  <rcc rId="3594" sId="2">
    <oc r="M73" t="inlineStr">
      <is>
        <t>BV 3/10/2016</t>
      </is>
    </oc>
    <nc r="M73" t="inlineStr">
      <is>
        <t>BV 3/17/2016</t>
      </is>
    </nc>
  </rcc>
  <rcc rId="3595" sId="2">
    <oc r="M74" t="inlineStr">
      <is>
        <t>BV 3/10/2016</t>
      </is>
    </oc>
    <nc r="M74" t="inlineStr">
      <is>
        <t>BV 3/17/2016</t>
      </is>
    </nc>
  </rcc>
  <rcc rId="3596" sId="2">
    <oc r="M75" t="inlineStr">
      <is>
        <t>BV 3/10/2016</t>
      </is>
    </oc>
    <nc r="M75" t="inlineStr">
      <is>
        <t>BV 3/17/2016</t>
      </is>
    </nc>
  </rcc>
  <rcc rId="3597" sId="2">
    <oc r="M76" t="inlineStr">
      <is>
        <t>BV 3/10/2016</t>
      </is>
    </oc>
    <nc r="M76" t="inlineStr">
      <is>
        <t>BV 3/17/2016</t>
      </is>
    </nc>
  </rcc>
  <rcc rId="3598" sId="2">
    <oc r="M77" t="inlineStr">
      <is>
        <t>BV 3/10/2016</t>
      </is>
    </oc>
    <nc r="M77" t="inlineStr">
      <is>
        <t>BV 3/17/2016</t>
      </is>
    </nc>
  </rcc>
  <rcc rId="3599" sId="2">
    <oc r="M78" t="inlineStr">
      <is>
        <t>BV 3/10/2016</t>
      </is>
    </oc>
    <nc r="M78" t="inlineStr">
      <is>
        <t>BV 3/17/2016</t>
      </is>
    </nc>
  </rcc>
  <rcc rId="3600" sId="2">
    <oc r="M81" t="inlineStr">
      <is>
        <t>BV 3/10/2016</t>
      </is>
    </oc>
    <nc r="M81" t="inlineStr">
      <is>
        <t>BV 3/17/2016</t>
      </is>
    </nc>
  </rcc>
  <rcc rId="3601" sId="2">
    <oc r="M82" t="inlineStr">
      <is>
        <t>BV 3/10/2016</t>
      </is>
    </oc>
    <nc r="M82" t="inlineStr">
      <is>
        <t>BV 3/17/2016</t>
      </is>
    </nc>
  </rcc>
  <rcc rId="3602" sId="2">
    <oc r="M83" t="inlineStr">
      <is>
        <t>BV 3/10/2016</t>
      </is>
    </oc>
    <nc r="M83" t="inlineStr">
      <is>
        <t>BV 3/17/2016</t>
      </is>
    </nc>
  </rcc>
  <rcc rId="3603" sId="2">
    <oc r="M84" t="inlineStr">
      <is>
        <t>BV 3/10/2016</t>
      </is>
    </oc>
    <nc r="M84" t="inlineStr">
      <is>
        <t>BV 3/17/2016</t>
      </is>
    </nc>
  </rcc>
  <rcc rId="3604" sId="2">
    <oc r="M85" t="inlineStr">
      <is>
        <t>BV 3/10/2016</t>
      </is>
    </oc>
    <nc r="M85" t="inlineStr">
      <is>
        <t>BV 3/17/2016</t>
      </is>
    </nc>
  </rcc>
  <rcc rId="3605" sId="2">
    <oc r="M87" t="inlineStr">
      <is>
        <t>BV 3/10/2016</t>
      </is>
    </oc>
    <nc r="M87" t="inlineStr">
      <is>
        <t>BV 3/17/2016</t>
      </is>
    </nc>
  </rcc>
  <rcc rId="3606" sId="2">
    <oc r="M88" t="inlineStr">
      <is>
        <t>BV 3/10/2016</t>
      </is>
    </oc>
    <nc r="M88" t="inlineStr">
      <is>
        <t>BV 3/17/2016</t>
      </is>
    </nc>
  </rcc>
  <rcc rId="3607" sId="2">
    <oc r="M89" t="inlineStr">
      <is>
        <t>BV 3/10/2016</t>
      </is>
    </oc>
    <nc r="M89" t="inlineStr">
      <is>
        <t>BV 3/17/2016</t>
      </is>
    </nc>
  </rcc>
  <rcc rId="3608" sId="2">
    <oc r="M92" t="inlineStr">
      <is>
        <t>BV 3/10/2016</t>
      </is>
    </oc>
    <nc r="M92" t="inlineStr">
      <is>
        <t>BV 3/17/2016</t>
      </is>
    </nc>
  </rcc>
  <rcc rId="3609" sId="2">
    <oc r="M93" t="inlineStr">
      <is>
        <t>BV 3/10/2016</t>
      </is>
    </oc>
    <nc r="M93" t="inlineStr">
      <is>
        <t>BV 3/17/2016</t>
      </is>
    </nc>
  </rcc>
  <rcc rId="3610" sId="2">
    <oc r="M96" t="inlineStr">
      <is>
        <t>BV 3/10/2016</t>
      </is>
    </oc>
    <nc r="M96" t="inlineStr">
      <is>
        <t>BV 3/17/2016</t>
      </is>
    </nc>
  </rcc>
  <rcc rId="3611" sId="2">
    <oc r="M99" t="inlineStr">
      <is>
        <t>BV 3/10/2016</t>
      </is>
    </oc>
    <nc r="M99" t="inlineStr">
      <is>
        <t>BV 3/17/2016</t>
      </is>
    </nc>
  </rcc>
  <rcc rId="3612" sId="2">
    <oc r="M104" t="inlineStr">
      <is>
        <t>BV 3/10/2016</t>
      </is>
    </oc>
    <nc r="M104" t="inlineStr">
      <is>
        <t>BV 3/17/2016</t>
      </is>
    </nc>
  </rcc>
  <rcc rId="3613" sId="2">
    <oc r="M106" t="inlineStr">
      <is>
        <t>BV 3/10/2016</t>
      </is>
    </oc>
    <nc r="M106" t="inlineStr">
      <is>
        <t>BV 3/17/2016</t>
      </is>
    </nc>
  </rcc>
  <rcc rId="3614" sId="2">
    <oc r="M107" t="inlineStr">
      <is>
        <t>BV 3/10/2016</t>
      </is>
    </oc>
    <nc r="M107" t="inlineStr">
      <is>
        <t>BV 3/17/2016</t>
      </is>
    </nc>
  </rcc>
  <rcc rId="3615" sId="2">
    <oc r="M108" t="inlineStr">
      <is>
        <t>BV 3/10/2016</t>
      </is>
    </oc>
    <nc r="M108" t="inlineStr">
      <is>
        <t>BV 3/17/2016</t>
      </is>
    </nc>
  </rcc>
  <rcc rId="3616" sId="2">
    <oc r="M112" t="inlineStr">
      <is>
        <t>BV 3/10/2016</t>
      </is>
    </oc>
    <nc r="M112" t="inlineStr">
      <is>
        <t>BV 3/17/2016</t>
      </is>
    </nc>
  </rcc>
  <rcc rId="3617" sId="2">
    <oc r="M114" t="inlineStr">
      <is>
        <t>BV 3/10/2016</t>
      </is>
    </oc>
    <nc r="M114" t="inlineStr">
      <is>
        <t>BV 3/17/2016</t>
      </is>
    </nc>
  </rcc>
  <rcc rId="3618" sId="2">
    <oc r="M116" t="inlineStr">
      <is>
        <t>BV 3/10/2016</t>
      </is>
    </oc>
    <nc r="M116" t="inlineStr">
      <is>
        <t>BV 3/17/2016</t>
      </is>
    </nc>
  </rcc>
  <rcc rId="3619" sId="2">
    <oc r="M117" t="inlineStr">
      <is>
        <t>BV 3/10/2016</t>
      </is>
    </oc>
    <nc r="M117" t="inlineStr">
      <is>
        <t>BV 3/17/2016</t>
      </is>
    </nc>
  </rcc>
  <rcc rId="3620" sId="2">
    <oc r="M118" t="inlineStr">
      <is>
        <t>BV 3/10/2016</t>
      </is>
    </oc>
    <nc r="M118" t="inlineStr">
      <is>
        <t>BV 3/17/2016</t>
      </is>
    </nc>
  </rcc>
  <rcc rId="3621" sId="2">
    <oc r="M123" t="inlineStr">
      <is>
        <t>BV 3/10/2016</t>
      </is>
    </oc>
    <nc r="M123" t="inlineStr">
      <is>
        <t>BV 3/17/2016</t>
      </is>
    </nc>
  </rcc>
  <rcc rId="3622" sId="2">
    <oc r="M124" t="inlineStr">
      <is>
        <t>BV 3/10/2016</t>
      </is>
    </oc>
    <nc r="M124" t="inlineStr">
      <is>
        <t>BV 3/17/2016</t>
      </is>
    </nc>
  </rcc>
  <rcc rId="3623" sId="2">
    <oc r="M187" t="inlineStr">
      <is>
        <t>BV 3/10/2016</t>
      </is>
    </oc>
    <nc r="M187" t="inlineStr">
      <is>
        <t>BV 3/17/2016</t>
      </is>
    </nc>
  </rcc>
  <rcc rId="3624" sId="2">
    <oc r="M189" t="inlineStr">
      <is>
        <t>BV 3/10/2016</t>
      </is>
    </oc>
    <nc r="M189" t="inlineStr">
      <is>
        <t>BV 3/17/2016</t>
      </is>
    </nc>
  </rcc>
  <rcc rId="3625" sId="2">
    <nc r="M235" t="inlineStr">
      <is>
        <t>BV 3/17/2016</t>
      </is>
    </nc>
  </rcc>
  <rcc rId="3626" sId="2">
    <nc r="N235" t="inlineStr">
      <is>
        <t>Persuasive</t>
      </is>
    </nc>
  </rcc>
  <rcc rId="3627" sId="2">
    <nc r="R235" t="inlineStr">
      <is>
        <t>All temporary LOINC Codes will be addressed prior to moving to publication.</t>
      </is>
    </nc>
  </rcc>
  <rcc rId="3628" sId="2">
    <nc r="M238" t="inlineStr">
      <is>
        <t>BV 3/17/2016</t>
      </is>
    </nc>
  </rcc>
  <rcc rId="3629" sId="2">
    <nc r="R238" t="inlineStr">
      <is>
        <t>displayName attributes will be added to the examples, but it is not a required attribute.</t>
      </is>
    </nc>
  </rcc>
  <rcc rId="3630" sId="2">
    <nc r="N238" t="inlineStr">
      <is>
        <t>Considered - Question Answered</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90" sId="2">
    <nc r="N109" t="inlineStr">
      <is>
        <t>Persuasive with mod</t>
      </is>
    </nc>
  </rcc>
  <rcc rId="4391" sId="2">
    <oc r="R109" t="inlineStr">
      <is>
        <t>The document template specifies the constraints on the main document data elements and the body constraints. The header template specifies the constaints for the participations and act relationships.
Is it more correct to say the document is conformant to the header template, or that the document contains the header headertemplate?
A Section contains an author template, a section is not conformant to an author template.  A medication activity template contains a medication consumable template, it does not conform to a medication consumable template.
Does a header template have a conformance statement regarding the body of the document? Which is broader and which is narrower, the document or its header?</t>
      </is>
    </oc>
    <nc r="R109" t="inlineStr">
      <is>
        <t>We will define the header template and then make the document template conform to the header template by using the "implies" functionality in Trifolia.</t>
      </is>
    </nc>
  </rcc>
  <rcc rId="4392" sId="2">
    <oc r="N110" t="inlineStr">
      <is>
        <t>Persuasive</t>
      </is>
    </oc>
    <nc r="N110" t="inlineStr">
      <is>
        <t>Persuasive with mod</t>
      </is>
    </nc>
  </rcc>
  <rcc rId="4393" sId="2">
    <oc r="R110" t="inlineStr">
      <is>
        <t>This was an error in the document template.  Will add constraints for the code and effectiveTime constraints of the document in the Document Header Template.</t>
      </is>
    </oc>
    <nc r="R110" t="inlineStr">
      <is>
        <t>This issue will be addressed by having the PACP Document conform to the PACP Header which will conform to Patient Generated Document Header which conforms to US Realm Header.  The US Realm Header is where these base clinical document constraints are defined.  Note: we found a problem in the constraint language for C-CDA US Realm Header. The effectiveTime element is missing from the constraint. We have added a DSTU Comment to address this issues. (DSTU # XXXXX)</t>
      </is>
    </nc>
  </rcc>
  <rcc rId="4394" sId="2">
    <oc r="N131" t="inlineStr">
      <is>
        <t>Considered - Question Answered</t>
      </is>
    </oc>
    <nc r="N131" t="inlineStr">
      <is>
        <t>Persuasive with mod</t>
      </is>
    </nc>
  </rcc>
  <rcc rId="4395" sId="2">
    <oc r="R131" t="inlineStr">
      <is>
        <t>The Figures are a different style than the Use Cases.  They are colorful and personal…I wanted to include them for effect, so I sprinkeled three of them in the midst of the Use Cases. That's why I gave them a different treatment and put them in as non-formative figures. The Use Cases are meant to suggest the requirements that the PACP needs to support.  The Figures are just meant to make it very "personal".</t>
      </is>
    </oc>
    <nc r="R131" t="inlineStr">
      <is>
        <t>The personal stories will be taken out of the Use Case section and moved into a new section called "User Stories" with some explanation about the difference in the style of story.  The gray formatting will be removed.</t>
      </is>
    </nc>
  </rcc>
  <rcc rId="4396" sId="2">
    <oc r="R167" t="inlineStr">
      <is>
        <t>Chapter 3.4 in Volume 1 explain, how information in a Personal Advance Care Plan document relates to and is compatible with information in the advance directives section of a clinical summary document and care plan document defined in Consolidated CDA.
The basic support for an entryRelationship to a procedure act is supported by CDA and used in many C-CDA Templates. If forms a sort of compound clinical statement the extends the encompassing act.</t>
      </is>
    </oc>
    <nc r="R167" t="inlineStr">
      <is>
        <t>This guide provides a cross walk to relate the concept of "thoughts about CPR" to the concept of "this directive contains answers about the question of whether the person wants CPR or not and under what conditions". LOINC is used to represent the questions and SNOMED CT is used to represent the answers. The Crosswalk in section XXX links these question and answer concepts together.</t>
      </is>
    </nc>
  </rcc>
  <rcc rId="4397" sId="2">
    <oc r="R188" t="inlineStr">
      <is>
        <t>This template is merely saying that a person can express a preference for a certain nutrition recommendation or not.  It uses what ever is defined in C-CDA.  If the C-CDA teamplate is not the correct statement to be used, I think we need to look at fixing it in C-CDA rather than here.</t>
      </is>
    </oc>
    <nc r="R188" t="inlineStr">
      <is>
        <t>This template is merely saying that a person can express a preference for a certain nutrition recommendation or not.  It uses that which is defined in C-CDA.  If the C-CDA template is not using the correct value set, the Academy of Nutrition &amp; Dietetics should look at fixing it in C-CDA rather than here. This document simply uses what is defined in C-CDA for the Nutrition Recommendation template.</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46" sId="2">
    <nc r="N27" t="inlineStr">
      <is>
        <t>Persuasive with mod</t>
      </is>
    </nc>
  </rcc>
  <rcc rId="4247" sId="2">
    <nc r="N28" t="inlineStr">
      <is>
        <t>Persuasive with mod</t>
      </is>
    </nc>
  </rcc>
  <rcc rId="4248" sId="2">
    <oc r="R27" t="inlineStr">
      <is>
        <t>Change the sentence to:   
text referencing provides a mechanism that can be used to permit comparison to be made or facilitated as a human review to confirm if the narrative and machine encoded data provide information with the same semantic meaning.</t>
      </is>
    </oc>
    <nc r="R27" t="inlineStr">
      <is>
        <t>Change the sentence to:   
text referencing provides a mechanism that can be used to permit comparison to be made or facilitated as a human review to confirm if the narrative and machine encoded data provide information with the same semantic meaning. Performing the comparison testing of this sort may require specialized clinical and/or technical knowledge.</t>
      </is>
    </nc>
  </rcc>
  <rcc rId="4249" sId="2">
    <nc r="R28" t="inlineStr">
      <is>
        <t>Change the sentence to say: 
text referencing provides a mechanism that can be used to permit comparison to be made or facilitated as a human review to confirm that a CDA document does not include any additional clinical content in machine readable form which is not also represented as human readable information that the author can verify with a simple, standard mechanism. Performing the comparison testing of this sort may require specialized clinical and/or technical knowledge.</t>
      </is>
    </nc>
  </rcc>
  <rcc rId="4250" sId="2">
    <oc r="M27" t="inlineStr">
      <is>
        <t>F2F - Text Linking</t>
      </is>
    </oc>
    <nc r="M27" t="inlineStr">
      <is>
        <t>BV 3/24/2016</t>
      </is>
    </nc>
  </rcc>
  <rcc rId="4251" sId="2">
    <oc r="M28" t="inlineStr">
      <is>
        <t>F2F-Text Referencing</t>
      </is>
    </oc>
    <nc r="M28" t="inlineStr">
      <is>
        <t>BV 3/24/2016</t>
      </is>
    </nc>
  </rcc>
  <rcc rId="4252" sId="2">
    <nc r="N30" t="inlineStr">
      <is>
        <t>Not persuasive</t>
      </is>
    </nc>
  </rcc>
  <rcc rId="4253" sId="2">
    <nc r="R30" t="inlineStr">
      <is>
        <t>The class of document defined as a "PERSONAL" Advance Care Plan only includes documents where the recordTarget IS the author.  
This specification does not intend to address cases where the author is not the person his or herself.</t>
      </is>
    </nc>
  </rcc>
  <rcc rId="4254" sId="2">
    <oc r="M30" t="inlineStr">
      <is>
        <t>Legality</t>
      </is>
    </oc>
    <nc r="M30" t="inlineStr">
      <is>
        <t>BV 3/24/2016</t>
      </is>
    </nc>
  </rcc>
  <rcc rId="4255" sId="2">
    <nc r="N33" t="inlineStr">
      <is>
        <t>Persuasive</t>
      </is>
    </nc>
  </rcc>
  <rcc rId="4256" sId="2">
    <oc r="R33" t="inlineStr">
      <is>
        <t>I think this would be a good constraint to add.  Need to review it with Industry team.</t>
      </is>
    </oc>
    <nc r="R33" t="inlineStr">
      <is>
        <t>Will tighten this constraint as suggested.</t>
      </is>
    </nc>
  </rcc>
  <rcc rId="4257" sId="2">
    <oc r="R34" t="inlineStr">
      <is>
        <t xml:space="preserve">The crosswalk references specific code system versions to "date" the mapping. The concepts from SNOMED CT are used in a binding to a static value set SHALL contain exactly one [1..1] code, which SHOULD be selected from ValueSet AdvanceDirectiveTypeCode urn:oid:2.16.840.1.113883.1.11.20.2 STATIC 2006-10-17 (CONF:1198-8651).  I mapped those concepts into the concepts available in a certain version of LOINC.  The crosswalk is a "tool" to show the relationships. It could be updated/translated to cover newer versions of the code systems by considering if these concepts changed in the later versions of the code systems.  
Leave the cross walk as is. </t>
      </is>
    </oc>
    <nc r="R34" t="inlineStr">
      <is>
        <t>The crosswalk references specific code system versions to "date" the mapping. The concepts from SNOMED CT are used in a binding to a static value set SHALL contain exactly one [1..1] code, which SHOULD be selected from ValueSet AdvanceDirectiveTypeCode urn:oid:2.16.840.1.113883.1.11.20.2 STATIC 2006-10-17 (CONF:1198-8651).  I mapped those concepts into the concepts available in a certain version of LOINC.  The crosswalk is a "tool" to show the relationships. It could be updated/translated to cover newer versions of the code systems by considering if these concepts changed in the later versions of the code systems.  
Leave the cross walk as is. It should be updated to be specified for newer versions if either Code System versions.</t>
      </is>
    </nc>
  </rcc>
  <rcc rId="4258" sId="2">
    <oc r="M34" t="inlineStr">
      <is>
        <t>Cross-walk</t>
      </is>
    </oc>
    <nc r="M34" t="inlineStr">
      <is>
        <t>BV 3/24/2016</t>
      </is>
    </nc>
  </rcc>
  <rcc rId="4259" sId="2">
    <nc r="R35" t="inlineStr">
      <is>
        <t>This was an error. The section should be referencing the entry templates defined to encode the Health care agent information.  The section template will be updated to include the entry defined for this. 
Health Care Agent Selection - Draft
[observation: identifier urn:hl7ii:2.16.840.1.113883.4.823.1.4.2:2015-11-18 (open)]</t>
      </is>
    </nc>
  </rcc>
  <rcc rId="4260" sId="2">
    <oc r="M35" t="inlineStr">
      <is>
        <t>Representation of healthcare Agents</t>
      </is>
    </oc>
    <nc r="M35" t="inlineStr">
      <is>
        <t>BV 3/24/2016</t>
      </is>
    </nc>
  </rcc>
  <rcc rId="4261" sId="2">
    <nc r="N35" t="inlineStr">
      <is>
        <t>Persuasive with mod</t>
      </is>
    </nc>
  </rcc>
  <rcc rId="4262" sId="2">
    <oc r="R36" t="inlineStr">
      <is>
        <t>The decisions will be made by the healthcare agent after the person is dead. The person is only documenting their wishes which, hopefully, will be followed by decision makers after his or her death.</t>
      </is>
    </oc>
    <nc r="R36" t="inlineStr">
      <is>
        <t>The decisions will be made by the healthcare agent after the person is dead. The person is only documenting their wishes which, hopefully, will be followed by decision makers (not the person his or her self) after his or her death. The actual decision to donate is not made until after the person is actually dead.  Until death, it is just an expressed preference to donate.</t>
      </is>
    </nc>
  </rcc>
  <rcc rId="4263" sId="2">
    <oc r="M36" t="inlineStr">
      <is>
        <t>UD-section</t>
      </is>
    </oc>
    <nc r="M36" t="inlineStr">
      <is>
        <t>Scott</t>
      </is>
    </nc>
  </rcc>
  <rcc rId="4264" sId="2">
    <oc r="M33" t="inlineStr">
      <is>
        <t>Restrict author to SELF</t>
      </is>
    </oc>
    <nc r="M33" t="inlineStr">
      <is>
        <t>Scott</t>
      </is>
    </nc>
  </rcc>
  <rcc rId="4265" sId="2">
    <oc r="R37" t="inlineStr">
      <is>
        <t>Will add some additional explanation of the Content Creator and Content Consumer and the types of systems that may act in each role.</t>
      </is>
    </oc>
    <nc r="R37" t="inlineStr">
      <is>
        <t>In volume 1 at the beginning of the Use Case chapter, we will add some additional explanation of the Content Creator and Content Consumer and the types of systems that may act in each role.</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72" sId="2">
    <oc r="M37" t="inlineStr">
      <is>
        <t>Use Case Revisions</t>
      </is>
    </oc>
    <nc r="M37" t="inlineStr">
      <is>
        <t>BV 3/24/2016</t>
      </is>
    </nc>
  </rcc>
  <rcc rId="4273" sId="2">
    <oc r="N101" t="inlineStr">
      <is>
        <t>Not persuasive</t>
      </is>
    </oc>
    <nc r="N101" t="inlineStr">
      <is>
        <t>Persuasive with mod</t>
      </is>
    </nc>
  </rcc>
  <rcc rId="4274" sId="2">
    <oc r="R101" t="inlineStr">
      <is>
        <t xml:space="preserve">LOINC asked that we develop the standard and complete the ballot before asking to have the codes created. They are saying this is their preferred process. I think it makes sense for a Draft Standard that has not yet gone into trial use to operative on temporary codes initially.  </t>
      </is>
    </oc>
    <nc r="R101" t="inlineStr">
      <is>
        <t>LOINC asked that we develop the standard and complete the ballot before asking to have the codes created. They are saying this is their preferred process. I think it makes sense for the initial drafting/balloting of the standard to use temporary codes….then permanent codes can be requested after the ballot is finished.  The republishing of the reconcilled ballot will contain the new/permanent LOINC Codes.</t>
      </is>
    </nc>
  </rcc>
  <rcc rId="4275" sId="2">
    <oc r="M102" t="inlineStr">
      <is>
        <t>F2F - schematron from Trifolio</t>
      </is>
    </oc>
    <nc r="M102" t="inlineStr">
      <is>
        <t>BV 3/24/2016</t>
      </is>
    </nc>
  </rcc>
  <rcc rId="4276" sId="2">
    <oc r="M105" t="inlineStr">
      <is>
        <t>F2F - Text Linking</t>
      </is>
    </oc>
    <nc r="M105" t="inlineStr">
      <is>
        <t>BV 3/24/2016</t>
      </is>
    </nc>
  </rcc>
  <rcc rId="4277" sId="2">
    <nc r="R105" t="inlineStr">
      <is>
        <t>Will add these conformances to all entry templates.</t>
      </is>
    </nc>
  </rcc>
  <rcc rId="4278" sId="2">
    <oc r="M109" t="inlineStr">
      <is>
        <t>F2F - Template design</t>
      </is>
    </oc>
    <nc r="M109" t="inlineStr">
      <is>
        <t>Team Review</t>
      </is>
    </nc>
  </rcc>
  <rcc rId="4279" sId="2">
    <nc r="N105" t="inlineStr">
      <is>
        <t>Persuasive with mod</t>
      </is>
    </nc>
  </rcc>
  <rcc rId="4280" sId="2">
    <nc r="N102" t="inlineStr">
      <is>
        <t>Persuasive with mod</t>
      </is>
    </nc>
  </rcc>
  <rcc rId="4281" sId="2">
    <nc r="R102" t="inlineStr">
      <is>
        <t>The Trifolia Schematron will be supplied when the package is republished. The Schematron can be used with a tool like Oxygen to validate instances.</t>
      </is>
    </nc>
  </rcc>
  <rcc rId="4282" sId="2">
    <oc r="R109" t="inlineStr">
      <is>
        <t>The document template specifies the constraints on the main document data elements and the body constraints. The header template specifies the constaints for the participations and act relationships.
Will add the constraints on the document data elements to the document template.</t>
      </is>
    </oc>
    <nc r="R109" t="inlineStr">
      <is>
        <t>The document template specifies the constraints on the main document data elements and the body constraints. The header template specifies the constaints for the participations and act relationships.
Is it more correct to say the document is conformant to the header template, or that the document contains the header headertemplate?
A Section contains an author template, a section is not conformant to an author template.  A medication activity template contains a medication consumable template, it does not conform to a medication consumable template.
Does a header template have a conformance statement regarding the body of the document? Which is broader and which is narrower, the document or its header?</t>
      </is>
    </nc>
  </rcc>
  <rcc rId="4283" sId="2">
    <nc r="N113" t="inlineStr">
      <is>
        <t>Persuasive with mod</t>
      </is>
    </nc>
  </rcc>
  <rcc rId="4284" sId="2">
    <oc r="M113" t="inlineStr">
      <is>
        <t>Figure Formatting</t>
      </is>
    </oc>
    <nc r="M113" t="inlineStr">
      <is>
        <t>BV 3/24/2016</t>
      </is>
    </nc>
  </rcc>
  <rcc rId="4285" sId="2">
    <oc r="M110" t="inlineStr">
      <is>
        <t>Document Template</t>
      </is>
    </oc>
    <nc r="M110" t="inlineStr">
      <is>
        <t>Team Review</t>
      </is>
    </nc>
  </rcc>
  <rcc rId="4286" sId="2">
    <nc r="R110" t="inlineStr">
      <is>
        <t>This was an error in the document template.  Will add constraints for the code and effectiveTime constraints of the document in the Document Header Template.</t>
      </is>
    </nc>
  </rcc>
  <rcc rId="4287" sId="2">
    <nc r="R113" t="inlineStr">
      <is>
        <t>This is a difficiency in the way Trifolia does its sample formatting.  We will fix as much as we can possibly do by hand.</t>
      </is>
    </nc>
  </rcc>
  <rcc rId="4288" sId="2">
    <nc r="R120" t="inlineStr">
      <is>
        <t>This document's header is a further constraint on the Patient Generated Document header.  We will redo this header's constraints to ONLY include the additional constraints on the PACP document header.  We will design the PACP header template to "imply" the Patient Generated Document Header (Conforms to), then only add constraints that are narrowing the template further.</t>
      </is>
    </nc>
  </rcc>
  <rcc rId="4289" sId="2">
    <oc r="M120" t="inlineStr">
      <is>
        <t>F2F - Template</t>
      </is>
    </oc>
    <nc r="M120" t="inlineStr">
      <is>
        <t>BV 3/24/2016</t>
      </is>
    </nc>
  </rcc>
  <rcc rId="4290" sId="2">
    <nc r="N120" t="inlineStr">
      <is>
        <t>Persuasive with mod</t>
      </is>
    </nc>
  </rcc>
  <rcc rId="4291" sId="2">
    <oc r="M125" t="inlineStr">
      <is>
        <t>Review with team</t>
      </is>
    </oc>
    <nc r="M125" t="inlineStr">
      <is>
        <t>BV 3/24/2016</t>
      </is>
    </nc>
  </rcc>
  <rcc rId="4292" sId="2">
    <nc r="N125" t="inlineStr">
      <is>
        <t>Persuasive with mod</t>
      </is>
    </nc>
  </rcc>
  <rcc rId="4293" sId="2">
    <nc r="R125" t="inlineStr">
      <is>
        <t>Will "stub in" additional pertinent contained entries. However, not in all cases will it make sense to use all contained entries in a single example.  There may be places where it does not make sense to include all contained templates in a single example.  Will add them where it makes sense.</t>
      </is>
    </nc>
  </rcc>
  <rcc rId="4294" sId="2">
    <oc r="R131" t="inlineStr">
      <is>
        <t>The Figures are a different style than the Use Cases.  They are colorful and personal…I wanted to include them for effect, so I sprinkeled three of them in the midst of the Use Cases. That's why a gave them a different treatment and put them in as non-formative figures. The Use Cases are meant to suggest the requirements that the PACP needs to support.  The Figures are just meant to make it very "personal".</t>
      </is>
    </oc>
    <nc r="R131" t="inlineStr">
      <is>
        <t>The Figures are a different style than the Use Cases.  They are colorful and personal…I wanted to include them for effect, so I sprinkeled three of them in the midst of the Use Cases. That's why I gave them a different treatment and put them in as non-formative figures. The Use Cases are meant to suggest the requirements that the PACP needs to support.  The Figures are just meant to make it very "personal".</t>
      </is>
    </nc>
  </rcc>
  <rcc rId="4295" sId="2">
    <oc r="M144" t="inlineStr">
      <is>
        <t>Review with team</t>
      </is>
    </oc>
    <nc r="M144" t="inlineStr">
      <is>
        <t>BV 3/24/2016</t>
      </is>
    </nc>
  </rcc>
  <rcc rId="4296" sId="2">
    <nc r="N144" t="inlineStr">
      <is>
        <t>Not persuasive with mod</t>
      </is>
    </nc>
  </rcc>
  <rcc rId="4297" sId="2">
    <nc r="R144" t="inlineStr">
      <is>
        <t xml:space="preserve">Digital Advance Directives are shared intentionally with a variety of individuals, care providers and care organizations.  It may be shared with an HIE who then will share it according to their sharing rules.  It may be shared with the Healthcare Agent, who then may share it with other people This would be a new version of the document with an additional information recipient.  We believe this is a reasonable functional requirement for this use of CDA documents As a minimum, I can make a digital directives document for myself to share with anyone I decide to send it to, but if I do that, then when I update the information, the only person who needs to get a new copy is myself.  The rest of the "resharing" will need to be managed in some other way.  The custodian of the document would only know to update the declared prior recipients using this mechanism.  
This does not mean other means of tracking recipients of a document may not also be used.  </t>
      </is>
    </nc>
  </rcc>
  <rcc rId="4298" sId="2">
    <oc r="N163" t="inlineStr">
      <is>
        <t>Persuasive</t>
      </is>
    </oc>
    <nc r="N163" t="inlineStr">
      <is>
        <t>Persuasive with mod</t>
      </is>
    </nc>
  </rcc>
  <rcc rId="4299" sId="2">
    <oc r="M163" t="inlineStr">
      <is>
        <t>F2F - Notary</t>
      </is>
    </oc>
    <nc r="M163" t="inlineStr">
      <is>
        <t>BV 3/24/2016</t>
      </is>
    </nc>
  </rcc>
  <rcc rId="4300" sId="2">
    <oc r="R163" t="inlineStr">
      <is>
        <t>Will change the SHALL to a SHOULD.  The IG will establish an OID that can be used in the root to indicate an ID that is a notary stamp ID. The specified OID can be used if another asigning authority OID for the Notary stamp ID is not available.</t>
      </is>
    </oc>
    <nc r="R163" t="inlineStr">
      <is>
        <t>Will change the SHALL to a SHOULD.  The IG will establish an OID that can be used in the root to indicate an ID that is a notary stamp ID. The specified OID can be used if another asigning authority OID for the Notary stamp ID is not available.
Also will add to the description of this section that the corresponding notary information is included in the header element called legalAuthenticator.</t>
      </is>
    </nc>
  </rcc>
  <rcc rId="4301" sId="2">
    <oc r="M164" t="inlineStr">
      <is>
        <t>Review with team</t>
      </is>
    </oc>
    <nc r="M164" t="inlineStr">
      <is>
        <t>BV 3/24/2016</t>
      </is>
    </nc>
  </rcc>
  <rcc rId="4302" sId="2">
    <oc r="R164" t="inlineStr">
      <is>
        <t xml:space="preserve">This is used when a person orders a list of things according to their priorities.  The item that they position at the top of the list will get a 1, the next item will get a 2, etc.  The ranking is within the set of things that they "put in order of their priority".   </t>
      </is>
    </oc>
    <nc r="R164" t="inlineStr">
      <is>
        <t>This is used when a person orders a list of things according to their priorities.  The item that they position at the top of the list will get a 1, the next item will get a 2, etc.  The ranking is within the set of things that they "put in order of their priority".   
Will note in the the IG that an extension to CDA R2 has been added to the sdtc namespace to properly encode the priority order.</t>
      </is>
    </nc>
  </rcc>
  <rcc rId="4303" sId="2">
    <oc r="R165" t="inlineStr">
      <is>
        <t>A machine can't sort out all the content of the section.text, but if it is broken into machine readable entries, then the machine can help sort it out.  Each goal, each preference, each priority can be separated out for individual processing that is not possible when the information is just a big blob of text.  The machine can find a person's answer to the standard question about organ donation. The machine can present care experience preferences, etc.  Even though the asnwers are not coded. By coding the standard questions, the content can be more efficiently accessed.</t>
      </is>
    </oc>
    <nc r="R165" t="inlineStr">
      <is>
        <t>A machine can't sort out all the content of the section.text, but if it is broken into processible entries, then the machine can help sort it out.  Each goal, each preference, each priority can be separated out for individual processing. Without using this mechanism, it is not possible for a machine to detect individual etnries from a big blob of text.  
This coding design enables a machine to find a person's answer to the standard question about organ donation. The machine can present care experience preferences, etc.  Even though the asnwers are not coded, the content of the question can be more efficiently accessed through use of the coded question.  Then, a human can read and understand the individual's personal answer.</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1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10" sId="2">
    <oc r="R165" t="inlineStr">
      <is>
        <t>A machine can't sort out all the content of the section.text, but if it is broken into processible entries, then the machine can help sort it out.  Each goal, each preference, each priority can be separated out for individual processing. Without using this mechanism, it is not possible for a machine to detect individual etnries from a big blob of text.  
This coding design enables a machine to find a person's answer to the standard question about organ donation. The machine can present care experience preferences, etc.  Even though the asnwers are not coded, the content of the question can be more efficiently accessed through use of the coded question.  Then, a human can read and understand the individual's personal answer.</t>
      </is>
    </oc>
    <nc r="R165" t="inlineStr">
      <is>
        <t>A machine can't sort out all the content of the section.text, but if it is broken into processible entries, then the machine can help sort it out.  Each goal, each preference, each priority can be separated out for individual processing. Without using this mechanism, it is not possible for a machine to detect individual etnries from a big blob of text.  
This coding design enables a machine to find a person's answer to the standard question about organ donation. The machine can present care experience preferences, etc.  Even though the asnwers are not coded, the content of the question can be more efficiently accessed through use of the coded question.  Then, a human can read and understand the individual's personal answer.
Analysis to date has not identified many standard goals.  More preferences has been identified.  This may take some time before consensus is reached on a set of standard goals. Right now the pattern will permit a finer-grain coding as well as the coarser graining coding in the goal.
Will alter the templates to add the finer grain concept as a qualifier rather than showing it as a translation.</t>
      </is>
    </nc>
  </rcc>
  <rcc rId="4311" sId="2">
    <oc r="N165" t="inlineStr">
      <is>
        <t>Considered - Question Answered</t>
      </is>
    </oc>
    <nc r="N165" t="inlineStr">
      <is>
        <t>Persuasive with mod</t>
      </is>
    </nc>
  </rcc>
  <rcc rId="4312" sId="2">
    <oc r="M165" t="inlineStr">
      <is>
        <t>Review with team</t>
      </is>
    </oc>
    <nc r="M165" t="inlineStr">
      <is>
        <t>BV 3/24/2016</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43" sId="2">
    <nc r="N108" t="inlineStr">
      <is>
        <t>Persuasive with mod</t>
      </is>
    </nc>
  </rcc>
  <rcc rId="3644" sId="2">
    <nc r="M195" t="inlineStr">
      <is>
        <t>BV 3/24/2016</t>
      </is>
    </nc>
  </rcc>
  <rcc rId="3645" sId="2">
    <nc r="N195" t="inlineStr">
      <is>
        <t>Considered - Question Answered</t>
      </is>
    </nc>
  </rcc>
  <rcc rId="3646" sId="2">
    <nc r="R195" t="inlineStr">
      <is>
        <t>Volume 1 is not normative, and many implementers don't read it. The basic explanation of each participation is repeated in the template constraints to ensure that this definitional material won't get missed.</t>
      </is>
    </nc>
  </rcc>
  <rcc rId="3647" sId="2">
    <nc r="M205" t="inlineStr">
      <is>
        <t>BV 3/24/2016</t>
      </is>
    </nc>
  </rcc>
  <rcc rId="3648" sId="2">
    <nc r="N205" t="inlineStr">
      <is>
        <t>Considered - No action required</t>
      </is>
    </nc>
  </rcc>
  <rcc rId="3649" sId="2">
    <nc r="R205" t="inlineStr">
      <is>
        <t>Trifolia determines the order of the templates in the IG. This automated feature can't be overridden without manually adjusting the content of the IG and we try not to have human editing on Volume 2 to reduce errors and inconsistencies.</t>
      </is>
    </nc>
  </rcc>
  <rcc rId="3650" sId="2">
    <nc r="M206" t="inlineStr">
      <is>
        <t>BV 3/24/2016</t>
      </is>
    </nc>
  </rcc>
  <rcc rId="3651" sId="2">
    <nc r="N206" t="inlineStr">
      <is>
        <t>Considered - Question Answered</t>
      </is>
    </nc>
  </rcc>
  <rcc rId="3652" sId="2">
    <nc r="R206" t="inlineStr">
      <is>
        <t>The Advance Care Planning Priorities Organizer is only used in two section:  GPP for End-of-Life or Severly Dibilitating Condition and GPP upon Death.  For those two section, this organizer can be used to show the priority that the person places on certain goals, treatment preferences, or care experience considerations. The same type of information can be represented using patterns that are priorities or paterns that are not showing priorities.  It like being able to say:  
I want to be pain free.
I want to be in a Hospice Program.
Being pain free is more important to me than being in a Hospice Program.  
Sometimes need to know what is more important than something else.  The Priority organizer gives you the pattern for expressing that.</t>
      </is>
    </nc>
  </rcc>
  <rcc rId="3653" sId="2">
    <nc r="M228" t="inlineStr">
      <is>
        <t>BV 3/24/2016</t>
      </is>
    </nc>
  </rcc>
  <rcc rId="3654" sId="2">
    <nc r="R228" t="inlineStr">
      <is>
        <t>LOINC terms are used to represent questions.  The SNOMED CT terms are used to say, "content about this subject, or related to this issue".  It isn't being used as a Question or an Answer.  It functions as a sort of "indexing categor" to say, "this directive has information in it that pertains to this issue".  It makes it faster for the clinician to determine if the directive includes information that may be relevant to the patient's situation.</t>
      </is>
    </nc>
  </rcc>
  <rcc rId="3655" sId="2">
    <nc r="R229" t="inlineStr">
      <is>
        <t>The participation in CDA is simple called "guardian" and it is a broader concept than "legal guardian". A legal guardian is a type of guardian.  There already are several codes that allow you to indicate what type of legal guardian a person may be.
Some examples are:
legal guardian
guardian ad lidem
executor of estate
power of attorney
durable power of attorney
healthcare power of attorney
etc.</t>
      </is>
    </nc>
  </rcc>
  <rcc rId="3656" sId="2">
    <nc r="M229" t="inlineStr">
      <is>
        <t>BV 3/24/2016</t>
      </is>
    </nc>
  </rcc>
  <rcc rId="3657" sId="2">
    <nc r="M230" t="inlineStr">
      <is>
        <t>BV 3/24/2016</t>
      </is>
    </nc>
  </rcc>
  <rcc rId="3658" sId="2">
    <nc r="R230" t="inlineStr">
      <is>
        <t>For now, the crosswalk exists because of the way that C-CDA choose to design the Advance Directives Entry template.  It uses SNOMED codes to indicate the type of content that is covered in a Personal Advance Care Plan document.  The LOINC codes represent a specific question.  The C-CDA template could be reconsidered, but I think any DSTU Comment requesting a change should first involve implementer trial use to determine if it works with the current design or not.</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19" sId="2">
    <oc r="M166" t="inlineStr">
      <is>
        <t>Review with team</t>
      </is>
    </oc>
    <nc r="M166" t="inlineStr">
      <is>
        <t>BV 3/24/2016</t>
      </is>
    </nc>
  </rcc>
  <rcc rId="4320" sId="2">
    <oc r="M174" t="inlineStr">
      <is>
        <t>F2F - use of precondition in a preference</t>
      </is>
    </oc>
    <nc r="M174" t="inlineStr">
      <is>
        <t>BV 3/24/2016</t>
      </is>
    </nc>
  </rcc>
  <rcc rId="4321" sId="2">
    <oc r="R174" t="inlineStr">
      <is>
        <t>Will modify to remove this sentence: The coding for the medical treatment may include pre-coordinated semantics to incorporation the conditions under which the person prefers for the medical treatment to be or not to be performed.</t>
      </is>
    </oc>
    <nc r="R174" t="inlineStr">
      <is>
        <t xml:space="preserve">Will modify to remove this sentence: The coding for the medical treatment may include pre-coordinated semantics to incorporation the conditions under which the person prefers for the medical treatment to be or not to be performed. 
And also remove this sentence: Negation does not change the meaning of any pre-coordinated conditions. </t>
      </is>
    </nc>
  </rcc>
  <rcc rId="4322" sId="2">
    <nc r="R175" t="inlineStr">
      <is>
        <t>Yes, This template's design is intended to show all the current clinical statement patterns that may make sense here from the set currently defined in C-CDA.</t>
      </is>
    </nc>
  </rcc>
  <rcc rId="4323" sId="2">
    <nc r="N175" t="inlineStr">
      <is>
        <t>Considered - Question Answered</t>
      </is>
    </nc>
  </rcc>
  <rcc rId="4324" sId="2">
    <oc r="M186" t="inlineStr">
      <is>
        <t>Review with team</t>
      </is>
    </oc>
    <nc r="M186" t="inlineStr">
      <is>
        <t>Scott</t>
      </is>
    </nc>
  </rcc>
  <rcc rId="4325" sId="2">
    <nc r="R186" t="inlineStr">
      <is>
        <t>Review tube feeding vocabulary issues and other's listed in LOINC as Requested….with closed answers.</t>
      </is>
    </nc>
  </rcc>
  <rcc rId="4326" sId="2">
    <nc r="N188" t="inlineStr">
      <is>
        <t>Considered for future use</t>
      </is>
    </nc>
  </rcc>
  <rcc rId="4327" sId="2">
    <nc r="R188" t="inlineStr">
      <is>
        <t xml:space="preserve">This template is merely saying that a person can express a preference for a certain nutrition recommendation or not.  It uses what ever is defined in C-CDA.  If the C-CDA teamplate is not the correctly statement </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34" sId="2">
    <oc r="R188" t="inlineStr">
      <is>
        <t xml:space="preserve">This template is merely saying that a person can express a preference for a certain nutrition recommendation or not.  It uses what ever is defined in C-CDA.  If the C-CDA teamplate is not the correctly statement </t>
      </is>
    </oc>
    <nc r="R188" t="inlineStr">
      <is>
        <t>This template is merely saying that a person can express a preference for a certain nutrition recommendation or not.  It uses what ever is defined in C-CDA.  If the C-CDA teamplate is not the correct statement to be used, I think we need to look at fixing it in C-CDA rather than here.</t>
      </is>
    </nc>
  </rcc>
  <rcc rId="4335" sId="2">
    <nc r="N190" t="inlineStr">
      <is>
        <t>Not persuasive with mod</t>
      </is>
    </nc>
  </rcc>
  <rcc rId="4336" sId="2">
    <nc r="R190" t="inlineStr">
      <is>
        <t>No. The custodian is responsible for keeping the original copy. 
In this case, the custodian is the system, like MyDirectives.com, who keeps the actual document that is created. Everyone else who gets a copy of the document is an information recipient. We are saying here, that the system which makes the document to be shared is responsible for keeping the original as the custodian. This is the guidance that this IG stipulates. There is not point in making a document unless you intended to exchange the information with someone.  The someone you will exchange the document with is the informationRecipient.
There may be cases where the system creates info, sends it to someone, and has a business rule that says the recipient is now responsible for being the custodian of the document....but that is not what this IG is saying for the case of making a Personal Advance Care Plan Document. The system that makes the document IS the Custodian of that document.</t>
      </is>
    </nc>
  </rcc>
  <rcc rId="4337" sId="2">
    <oc r="M191" t="inlineStr">
      <is>
        <t>Samples</t>
      </is>
    </oc>
    <nc r="M191" t="inlineStr">
      <is>
        <t>BV 3/24/2016</t>
      </is>
    </nc>
  </rcc>
  <rcc rId="4338" sId="2">
    <oc r="M192" t="inlineStr">
      <is>
        <t>F2F - Template ID</t>
      </is>
    </oc>
    <nc r="M192" t="inlineStr">
      <is>
        <t>BV 3/24/2016</t>
      </is>
    </nc>
  </rcc>
  <rcc rId="4339" sId="2">
    <oc r="R120" t="inlineStr">
      <is>
        <t>This document's header is a further constraint on the Patient Generated Document header.  We will redo this header's constraints to ONLY include the additional constraints on the PACP document header.  We will design the PACP header template to "imply" the Patient Generated Document Header (Conforms to), then only add constraints that are narrowing the template further.</t>
      </is>
    </oc>
    <nc r="R120" t="inlineStr">
      <is>
        <t>This document's header is a further constraint on the Patient Generated Document header.  We will redo the document template to conform to the Patient Generated Document header, then only add constraints that are narrowing the template further for this PACP document This will be consistent with how C-CDA was done.</t>
      </is>
    </nc>
  </rcc>
  <rcc rId="4340" sId="2">
    <oc r="M193" t="inlineStr">
      <is>
        <t>Samples</t>
      </is>
    </oc>
    <nc r="M193" t="inlineStr">
      <is>
        <t>BV 3/24/2016</t>
      </is>
    </nc>
  </rcc>
  <rcc rId="4341" sId="2">
    <nc r="N192" t="inlineStr">
      <is>
        <t>Persuasive with mod</t>
      </is>
    </nc>
  </rcc>
  <rcc rId="4342" sId="2">
    <nc r="R192" t="inlineStr">
      <is>
        <t>This document's header is a further constraint on the Patient Generated Document header. We will design the PACP document template to "imply" the Patient Generated Document Header (Conforms to), then only add constraints that are narrowing the template further.
In CDA the practice has been to define one template to constrain the header and a different template to constrain the document.  
The new pattern will make the PACP document template conformant to the Patient Generated Document Header template, then add further constraints to it.</t>
      </is>
    </nc>
  </rcc>
  <rcc rId="4343" sId="2">
    <nc r="R202" t="inlineStr">
      <is>
        <t>The new pattern will make the PACP document template conformant to the Patient Generated Document Header template, then add further constraints to it.</t>
      </is>
    </nc>
  </rcc>
  <rcc rId="4344" sId="2">
    <oc r="M194" t="inlineStr">
      <is>
        <t>SELF</t>
      </is>
    </oc>
    <nc r="M194" t="inlineStr">
      <is>
        <t>BV 3/24/2016</t>
      </is>
    </nc>
  </rcc>
  <rcc rId="4345" sId="2">
    <oc r="M202" t="inlineStr">
      <is>
        <t>F2F - Template Design</t>
      </is>
    </oc>
    <nc r="M202" t="inlineStr">
      <is>
        <t>BV 3/24/2016</t>
      </is>
    </nc>
  </rcc>
</revisions>
</file>

<file path=xl/revisions/revisionLog2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46" sId="2">
    <oc r="M204" t="inlineStr">
      <is>
        <t>Header Template</t>
      </is>
    </oc>
    <nc r="M204" t="inlineStr">
      <is>
        <t>BV 3/24/2016</t>
      </is>
    </nc>
  </rcc>
  <rcc rId="4347" sId="2">
    <oc r="R204" t="inlineStr">
      <is>
        <t>Will add material on how to encode a serviceEvent and what it means.</t>
      </is>
    </oc>
    <nc r="R204" t="inlineStr">
      <is>
        <t>Will add material on how to encode a serviceEvent and what it means. Creation of a PACP is a care planning service event.  Although the person may be the author of the information, there may be other people involved in counceling the person or answering questions, or supporting the person while they create their Personal Advanced Care Plan.  Others involved in providing "support services" in the creation or updating of a PACP would be listed in the serviceEvent</t>
      </is>
    </nc>
  </rcc>
  <rcc rId="4348" sId="2">
    <oc r="M224" t="inlineStr">
      <is>
        <t xml:space="preserve">F2F SHALL NOT </t>
      </is>
    </oc>
    <nc r="M224" t="inlineStr">
      <is>
        <t>BV 3/24/2016</t>
      </is>
    </nc>
  </rcc>
  <rcc rId="4349" sId="2">
    <oc r="R224" t="inlineStr">
      <is>
        <t>Need to clarify the syntax used for SHALL NOT have any.</t>
      </is>
    </oc>
    <nc r="R224" t="inlineStr">
      <is>
        <t>Need to clarify the syntax used for SHALL NOT have any. The issue of the awkwardness of this cardinality in the midst of the sentence has been reported to SDWG several time. We will add a clarifying example and sentence in Volume 1 to explicitly acknowledge how to interpret this awkward wording.</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50" sId="2">
    <oc r="M239" t="inlineStr">
      <is>
        <t>Review with team</t>
      </is>
    </oc>
    <nc r="M239" t="inlineStr">
      <is>
        <t>Scott</t>
      </is>
    </nc>
  </rcc>
  <rcc rId="4351" sId="2">
    <nc r="R239" t="inlineStr">
      <is>
        <t>Medical professionals determine the patient's healthcare agent by reviewing the list of identified agents and the criteria of selection.  This authority directive is granted to whomever is identified as the Healthcare agent by the care provider.</t>
      </is>
    </nc>
  </rcc>
  <rcc rId="4352" sId="2">
    <oc r="M240" t="inlineStr">
      <is>
        <t>Review with team</t>
      </is>
    </oc>
    <nc r="M240" t="inlineStr">
      <is>
        <t>BV 3/24/2016</t>
      </is>
    </nc>
  </rcc>
  <rcc rId="4353" sId="2">
    <nc r="R240" t="inlineStr">
      <is>
        <t>The Goal example is on page 55. It is showing goals like being free from pain, being at peace with my god, etc.  On page 56, you were looking a treatment preferences….a very different thing and more clinical sounding for sure.  These are examples of medical treatments that may be wanted or not.</t>
      </is>
    </nc>
  </rcc>
  <rcc rId="4354" sId="2">
    <nc r="N240" t="inlineStr">
      <is>
        <t>Considered - No action required</t>
      </is>
    </nc>
  </rcc>
  <rcc rId="4355" sId="2">
    <nc r="N224" t="inlineStr">
      <is>
        <t>Persuasive with mod</t>
      </is>
    </nc>
  </rcc>
  <rcc rId="4356" sId="2">
    <oc r="M101" t="inlineStr">
      <is>
        <t>F2F - LOINC</t>
      </is>
    </oc>
    <nc r="M101" t="inlineStr">
      <is>
        <t>BV 3/24/2016</t>
      </is>
    </nc>
  </rcc>
  <rcc rId="4357" sId="2">
    <oc r="M110" t="inlineStr">
      <is>
        <t>Team Review</t>
      </is>
    </oc>
    <nc r="M110" t="inlineStr">
      <is>
        <t>Review with team</t>
      </is>
    </nc>
  </rcc>
  <rcc rId="4358" sId="2">
    <oc r="M109" t="inlineStr">
      <is>
        <t>Team Review</t>
      </is>
    </oc>
    <nc r="M109" t="inlineStr">
      <is>
        <t>Review with team</t>
      </is>
    </nc>
  </rcc>
  <rcc rId="4359" sId="2">
    <oc r="M190" t="inlineStr">
      <is>
        <t>F2F - Custodian vs Information recipient</t>
      </is>
    </oc>
    <nc r="M190" t="inlineStr">
      <is>
        <t>BV 3/24/2016</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66" sId="2">
    <nc r="N202" t="inlineStr">
      <is>
        <t>Persuasive with mod</t>
      </is>
    </nc>
  </rcc>
  <rcc rId="4367" sId="2">
    <nc r="N228" t="inlineStr">
      <is>
        <t>Considered - No action required</t>
      </is>
    </nc>
  </rcc>
  <rcc rId="4368" sId="2">
    <nc r="N230" t="inlineStr">
      <is>
        <t>Considered - No action required</t>
      </is>
    </nc>
  </rcc>
  <rcc rId="4369" sId="2">
    <nc r="N229" t="inlineStr">
      <is>
        <t>Considered - No action required</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6" sId="2">
    <oc r="R34" t="inlineStr">
      <is>
        <t>The crosswalk references specific code system versions to "date" the mapping. The concepts from SNOMED CT are used in a binding to a static value set SHALL contain exactly one [1..1] code, which SHOULD be selected from ValueSet AdvanceDirectiveTypeCode urn:oid:2.16.840.1.113883.1.11.20.2 STATIC 2006-10-17 (CONF:1198-8651).  I mapped those concepts into the concepts available in a certain version of LOINC.  The crosswalk is a "tool" to show the relationships. It could be updated/translated to cover newer versions of the code systems by considering if these concepts changed in the later versions of the code systems.  
Leave the cross walk as is. It should be updated to be specified for newer versions if either Code System versions.</t>
      </is>
    </oc>
    <nc r="R34" t="inlineStr">
      <is>
        <t xml:space="preserve">The crosswalk references specific code system versions to "date" the mapping. The concepts from SNOMED CT are used in a binding to a static value set (SHALL contain exactly one [1..1] code, which SHOULD be selected from ValueSet AdvanceDirectiveTypeCode urn:oid:2.16.840.1.113883.1.11.20.2 STATIC 2006-10-17 (CONF:1198-8651).)  I mapped those concepts into the concepts available in a certain version of LOINC.  The crosswalk is a "tool" to show the relationships. The crosswalk should be updated/(reviewed and reconfirmed) each time there is a new version of the code system on either side of the map.  This is needed to confirm if there may be additional or fewer concepts on either side of the map.  
Leave the cross walk as is. It should be updated if either Code System changes. </t>
      </is>
    </nc>
  </rcc>
</revisions>
</file>

<file path=xl/revisions/revisionLog2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4" sId="2">
    <oc r="R167" t="inlineStr">
      <is>
        <t>This guide provides a cross walk to relate the concept of "thoughts about CPR" to the concept of "this directive contains answers about the question of whether the person wants CPR or not and under what conditions". LOINC is used to represent the questions and SNOMED CT is used to represent the answers. The Crosswalk in section XXX links these question and answer concepts together.</t>
      </is>
    </oc>
    <nc r="R167" t="inlineStr">
      <is>
        <t>This guide provides a cross walk to relate the concept of "thoughts about CPR" to the concept of "this directive contains answers about the question of whether the person wants CPR or not and under what conditions". LOINC is used to represent the questions and SNOMED CT is used to represent the answers. The Crosswalk in Appendix E of Volume 1 links these question and answer concepts together.</t>
      </is>
    </nc>
  </rcc>
  <rcc rId="4405" sId="2">
    <oc r="R110" t="inlineStr">
      <is>
        <t>This issue will be addressed by having the PACP Document conform to the PACP Header which will conform to Patient Generated Document Header which conforms to US Realm Header.  The US Realm Header is where these base clinical document constraints are defined.  Note: we found a problem in the constraint language for C-CDA US Realm Header. The effectiveTime element is missing from the constraint. We have added a DSTU Comment to address this issues. (DSTU # XXXXX)</t>
      </is>
    </oc>
    <nc r="R110" t="inlineStr">
      <is>
        <t>This issue will be addressed by having the PACP Document conform to the PACP Header which will conform to Patient Generated Document Header which conforms to US Realm Header.  The US Realm Header is where these base clinical document constraints are defined.  Note: we found a problem in the constraint language for C-CDA US Realm Header. The effectiveTime element is missing from the constraint. We have added a DSTU Comment to address this issues. (DSTU # 953)</t>
      </is>
    </nc>
  </rcc>
</revisions>
</file>

<file path=xl/revisions/revisionLog2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06" sId="2">
    <oc r="M33" t="inlineStr">
      <is>
        <t>Scott</t>
      </is>
    </oc>
    <nc r="M33" t="inlineStr">
      <is>
        <t>BV 4/1/2016</t>
      </is>
    </nc>
  </rcc>
  <rcc rId="4407" sId="2" xfDxf="1" dxf="1">
    <oc r="M36" t="inlineStr">
      <is>
        <t>Scott</t>
      </is>
    </oc>
    <nc r="M36"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08" sId="2" xfDxf="1" dxf="1">
    <oc r="M109" t="inlineStr">
      <is>
        <t>Review with team</t>
      </is>
    </oc>
    <nc r="M109"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09" sId="2" xfDxf="1" dxf="1">
    <oc r="M110" t="inlineStr">
      <is>
        <t>Review with team</t>
      </is>
    </oc>
    <nc r="M110"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0" sId="2" xfDxf="1" dxf="1">
    <oc r="M131" t="inlineStr">
      <is>
        <t>Review with team</t>
      </is>
    </oc>
    <nc r="M131"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1" sId="2" xfDxf="1" dxf="1">
    <oc r="M167" t="inlineStr">
      <is>
        <t>Review with team</t>
      </is>
    </oc>
    <nc r="M167"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2" sId="2" xfDxf="1" dxf="1">
    <oc r="M175" t="inlineStr">
      <is>
        <t>Review with team</t>
      </is>
    </oc>
    <nc r="M175"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3" sId="2" xfDxf="1" dxf="1">
    <oc r="M177" t="inlineStr">
      <is>
        <t>Review with team</t>
      </is>
    </oc>
    <nc r="M177"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4" sId="2" xfDxf="1" dxf="1">
    <oc r="M186" t="inlineStr">
      <is>
        <t>Scott</t>
      </is>
    </oc>
    <nc r="M186"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5" sId="2" xfDxf="1" dxf="1">
    <oc r="M188" t="inlineStr">
      <is>
        <t>Review with team</t>
      </is>
    </oc>
    <nc r="M188"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6" sId="2" xfDxf="1" dxf="1">
    <oc r="M239" t="inlineStr">
      <is>
        <t>Scott</t>
      </is>
    </oc>
    <nc r="M239" t="inlineStr">
      <is>
        <t>BV 4/1/2016</t>
      </is>
    </nc>
    <n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4417" sId="2">
    <oc r="R108" t="inlineStr">
      <is>
        <t>Will modify Volume 1 Sections 3.2 and 3.2.1 to remove references or use of the "level" terms, (1, 2 and 3). Will write directly about the use of unstructured body, structured sections, and finally fully machine readable entries. The current use of Level-1, -2 and -3 is inaccurate compared to definitions in CDA R2.</t>
      </is>
    </oc>
    <nc r="R108" t="inlineStr">
      <is>
        <t>Will modify Volume 1 Sections 3.2 and 3.2.1 to correctly define Levels (1, 2 and 3) based on the definitions in CDA. Will also define the term "unstructured document". Revisions to 3.2.1 will make use of these terms, after they are correctly defined.</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2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24" sId="2">
    <oc r="M108" t="inlineStr">
      <is>
        <t>BV 3/17/2016</t>
      </is>
    </oc>
    <nc r="M108" t="inlineStr">
      <is>
        <t>Review in SDWG - pulled from BV 3/17/2016</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Ballot!$B$1:$K$206</formula>
    <oldFormula>Ballot!$B$1:$K$206</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Ballot!$A$3:$AK$240</formula>
    <oldFormula>Ballot!$A$3:$AK$240</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677" sId="2" ref="A206:XFD206"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78" sId="2" ref="A206:XFD206"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79" sId="2" ref="A206:XFD206"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0" sId="2" ref="A206:XFD208"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1" sId="2" ref="A206:XFD211"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2" sId="2" ref="A206:XFD217"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3" sId="2" ref="A206:XFD229"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4" sId="2" ref="A206:XFD252"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rc rId="3685" sId="2" ref="A206:XFD245"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fmt sheetId="2" sqref="D257" start="0" length="0">
    <dxf/>
  </rfmt>
  <rfmt sheetId="2" sqref="E257" start="0" length="0">
    <dxf>
      <border outline="0">
        <left style="thin">
          <color indexed="64"/>
        </left>
      </border>
    </dxf>
  </rfmt>
  <rfmt sheetId="2" sqref="G257" start="0" length="0">
    <dxf>
      <alignment horizontal="center" readingOrder="0"/>
    </dxf>
  </rfmt>
  <rfmt sheetId="2" sqref="H257" start="0" length="0">
    <dxf>
      <alignment horizontal="general" readingOrder="0"/>
    </dxf>
  </rfmt>
  <rfmt sheetId="2" sqref="K257" start="0" length="0">
    <dxf>
      <alignment horizontal="left" readingOrder="0"/>
      <border outline="0">
        <left/>
      </border>
    </dxf>
  </rfmt>
  <rfmt sheetId="2" sqref="D257" start="0" length="0">
    <dxf/>
  </rfmt>
  <rfmt sheetId="2" sqref="E257" start="0" length="0">
    <dxf>
      <border outline="0">
        <left/>
      </border>
    </dxf>
  </rfmt>
  <rfmt sheetId="2" sqref="G257" start="0" length="0">
    <dxf>
      <alignment horizontal="left" readingOrder="0"/>
    </dxf>
  </rfmt>
  <rfmt sheetId="2" sqref="H257" start="0" length="0">
    <dxf>
      <alignment horizontal="center" readingOrder="0"/>
    </dxf>
  </rfmt>
  <rfmt sheetId="2" sqref="K257" start="0" length="0">
    <dxf>
      <alignment horizontal="general" readingOrder="0"/>
      <border outline="0">
        <left style="thin">
          <color indexed="64"/>
        </left>
      </border>
    </dxf>
  </rfmt>
  <rcc rId="3686" sId="2">
    <nc r="A206">
      <v>204</v>
    </nc>
  </rcc>
  <rcc rId="3687" sId="2">
    <nc r="B206" t="inlineStr">
      <is>
        <t>StDocs</t>
      </is>
    </nc>
  </rcc>
  <rcc rId="3688" sId="2">
    <nc r="C206" t="inlineStr">
      <is>
        <t>CDAR2_IG_PERSADVCAREPLAN_R1_D1_2016JAN_Vol1_Introductory_Material</t>
      </is>
    </nc>
  </rcc>
  <rcc rId="3689" sId="2">
    <nc r="D206">
      <v>1.3</v>
    </nc>
  </rcc>
  <rcc rId="3690" sId="2">
    <nc r="H206" t="inlineStr">
      <is>
        <t>A-S</t>
      </is>
    </nc>
  </rcc>
  <rcc rId="3691" sId="2">
    <nc r="I206" t="inlineStr">
      <is>
        <t>Implementation Guidance for creation of a personal advance care plan document has been developed to align with and be consistent with guidance and CDA templates established within the HL7 Consolidated CDA release 2.1 implementation guide.</t>
      </is>
    </nc>
  </rcc>
  <rcc rId="3692" sId="2">
    <nc r="J206" t="inlineStr">
      <is>
        <t>Implementation Guidance for creation of a Personal Advance Care Plan Document has been developed to align with and be consistent with guidance and CDA templates established within the HL7 Consolidated CDA release 2.1 implementation guide.</t>
      </is>
    </nc>
  </rcc>
  <rcc rId="3693" sId="2">
    <nc r="K206" t="inlineStr">
      <is>
        <t>Consistent capitalization of "Personal Advance Care Plan Document" should be used through out the entire specification.  There are examples with "Personal Advance Care Plan document" and "personal advance care plan document".</t>
      </is>
    </nc>
  </rcc>
  <rcc rId="3694" sId="2">
    <nc r="L206" t="inlineStr">
      <is>
        <t>No</t>
      </is>
    </nc>
  </rcc>
  <rcc rId="3695" sId="2">
    <nc r="M206" t="inlineStr">
      <is>
        <t>BV 2/18/2016</t>
      </is>
    </nc>
  </rcc>
  <rcc rId="3696" sId="2">
    <nc r="N206" t="inlineStr">
      <is>
        <t>Persuasive</t>
      </is>
    </nc>
  </rcc>
  <rcc rId="3697" sId="2">
    <nc r="R206" t="inlineStr">
      <is>
        <t>Will update as suggested</t>
      </is>
    </nc>
  </rcc>
  <rcc rId="3698" sId="2" numFmtId="4">
    <nc r="T206">
      <v>15</v>
    </nc>
  </rcc>
  <rcc rId="3699" sId="2" numFmtId="4">
    <nc r="U206">
      <v>0</v>
    </nc>
  </rcc>
  <rcc rId="3700" sId="2" numFmtId="4">
    <nc r="V206">
      <v>0</v>
    </nc>
  </rcc>
  <rcc rId="3701" sId="2">
    <nc r="Y206">
      <f>'C:\Users\lisa.nelson\Documents\05 P20150701 ADVault\04 HL7 Personal ECACP Project\000 Ballot Results 20160104\Peronal Advance Care Directive\[CDAR2_IG_PERSADVCAREPLAN_R1_D1_2016JAN_Brian_Scheller_20160104161438.xls]Submitter'!$F$3</f>
    </nc>
  </rcc>
  <rcc rId="3702" sId="2">
    <nc r="Z206">
      <f>'C:\Users\lisa.nelson\Documents\05 P20150701 ADVault\04 HL7 Personal ECACP Project\000 Ballot Results 20160104\Peronal Advance Care Directive\[CDAR2_IG_PERSADVCAREPLAN_R1_D1_2016JAN_Brian_Scheller_20160104161438.xls]Submitter'!$F$6</f>
    </nc>
  </rcc>
  <rfmt sheetId="2" sqref="AF206" start="0" length="0">
    <dxf>
      <alignment horizontal="left" vertical="top" wrapText="1" readingOrder="0"/>
    </dxf>
  </rfmt>
  <rcc rId="3703" sId="2">
    <nc r="A207">
      <v>205</v>
    </nc>
  </rcc>
  <rcc rId="3704" sId="2">
    <nc r="C207" t="inlineStr">
      <is>
        <t>CDAR2_IG_PERSADVCAREPLAN_R1_D1_2016JAN_Vol1_Introductory_Material</t>
      </is>
    </nc>
  </rcc>
  <rcc rId="3705" sId="2">
    <nc r="D207" t="inlineStr">
      <is>
        <t>1.4.2</t>
      </is>
    </nc>
  </rcc>
  <rcc rId="3706" sId="2">
    <nc r="H207" t="inlineStr">
      <is>
        <t>A-T</t>
      </is>
    </nc>
  </rcc>
  <rcc rId="3707" sId="2">
    <nc r="I207" t="inlineStr">
      <is>
        <t>This chapter defines the US Realm Document and Header template for the Personal Advance Care Plan document.</t>
      </is>
    </nc>
  </rcc>
  <rcc rId="3708" sId="2">
    <nc r="J207" t="inlineStr">
      <is>
        <t>This chapter defines the US Realm Document and Header templates for the Personal Advance Care Plan Document.</t>
      </is>
    </nc>
  </rcc>
  <rcc rId="3709" sId="2">
    <nc r="K207" t="inlineStr">
      <is>
        <t>Missing "s" in templates.</t>
      </is>
    </nc>
  </rcc>
  <rcc rId="3710" sId="2">
    <nc r="L207" t="inlineStr">
      <is>
        <t>No</t>
      </is>
    </nc>
  </rcc>
  <rcc rId="3711" sId="2">
    <nc r="M207" t="inlineStr">
      <is>
        <t>BV 1/28/2016</t>
      </is>
    </nc>
  </rcc>
  <rcc rId="3712" sId="2">
    <nc r="N207" t="inlineStr">
      <is>
        <t>Not persuasive</t>
      </is>
    </nc>
  </rcc>
  <rcc rId="3713" sId="2" numFmtId="4">
    <nc r="T207">
      <v>20</v>
    </nc>
  </rcc>
  <rcc rId="3714" sId="2" numFmtId="4">
    <nc r="U207">
      <v>0</v>
    </nc>
  </rcc>
  <rcc rId="3715" sId="2" numFmtId="4">
    <nc r="V207">
      <v>4</v>
    </nc>
  </rcc>
  <rcc rId="3716" sId="2">
    <nc r="Y207">
      <f>'C:\Users\lisa.nelson\Documents\05 P20150701 ADVault\04 HL7 Personal ECACP Project\000 Ballot Results 20160104\Peronal Advance Care Directive\[CDAR2_IG_PERSADVCAREPLAN_R1_D1_2016JAN_Brian_Scheller_20160104161438.xls]Submitter'!$F$3</f>
    </nc>
  </rcc>
  <rcc rId="3717" sId="2">
    <nc r="Z207">
      <f>'C:\Users\lisa.nelson\Documents\05 P20150701 ADVault\04 HL7 Personal ECACP Project\000 Ballot Results 20160104\Peronal Advance Care Directive\[CDAR2_IG_PERSADVCAREPLAN_R1_D1_2016JAN_Brian_Scheller_20160104161438.xls]Submitter'!$F$6</f>
    </nc>
  </rcc>
  <rfmt sheetId="2" sqref="AF207" start="0" length="0">
    <dxf>
      <alignment horizontal="left" vertical="top" wrapText="1" readingOrder="0"/>
    </dxf>
  </rfmt>
  <rcc rId="3718" sId="2">
    <nc r="A208">
      <v>206</v>
    </nc>
  </rcc>
  <rcc rId="3719" sId="2">
    <nc r="C208" t="inlineStr">
      <is>
        <t>CDAR2_IG_PERSADVCAREPLAN_R1_D1_2016JAN_Vol1_Introductory_Material</t>
      </is>
    </nc>
  </rcc>
  <rcc rId="3720" sId="2">
    <nc r="D208" t="inlineStr">
      <is>
        <t>1.4.2</t>
      </is>
    </nc>
  </rcc>
  <rcc rId="3721" sId="2">
    <nc r="H208" t="inlineStr">
      <is>
        <t>A-T</t>
      </is>
    </nc>
  </rcc>
  <rcc rId="3722" sId="2">
    <nc r="I208" t="inlineStr">
      <is>
        <t>This chapter defines the section templates referenced within the document template.</t>
      </is>
    </nc>
  </rcc>
  <rcc rId="3723" sId="2">
    <nc r="J208" t="inlineStr">
      <is>
        <t>This chapter defines the section templates referenced within the document templates.</t>
      </is>
    </nc>
  </rcc>
  <rcc rId="3724" sId="2">
    <nc r="K208" t="inlineStr">
      <is>
        <t>Missing "s" in templates.</t>
      </is>
    </nc>
  </rcc>
  <rcc rId="3725" sId="2">
    <nc r="L208" t="inlineStr">
      <is>
        <t>No</t>
      </is>
    </nc>
  </rcc>
  <rcc rId="3726" sId="2">
    <nc r="M208" t="inlineStr">
      <is>
        <t>BV 2/18/2016</t>
      </is>
    </nc>
  </rcc>
  <rcc rId="3727" sId="2">
    <nc r="N208" t="inlineStr">
      <is>
        <t>Not persuasive</t>
      </is>
    </nc>
  </rcc>
  <rcc rId="3728" sId="2">
    <nc r="R208" t="inlineStr">
      <is>
        <t>There is only one document template in the IG that references sections.  The wording is correct as is.</t>
      </is>
    </nc>
  </rcc>
  <rcc rId="3729" sId="2" numFmtId="4">
    <nc r="T208">
      <v>15</v>
    </nc>
  </rcc>
  <rcc rId="3730" sId="2" numFmtId="4">
    <nc r="U208">
      <v>0</v>
    </nc>
  </rcc>
  <rcc rId="3731" sId="2" numFmtId="4">
    <nc r="V208">
      <v>0</v>
    </nc>
  </rcc>
  <rcc rId="3732" sId="2">
    <nc r="Y208">
      <f>'C:\Users\lisa.nelson\Documents\05 P20150701 ADVault\04 HL7 Personal ECACP Project\000 Ballot Results 20160104\Peronal Advance Care Directive\[CDAR2_IG_PERSADVCAREPLAN_R1_D1_2016JAN_Brian_Scheller_20160104161438.xls]Submitter'!$F$3</f>
    </nc>
  </rcc>
  <rcc rId="3733" sId="2">
    <nc r="Z208">
      <f>'C:\Users\lisa.nelson\Documents\05 P20150701 ADVault\04 HL7 Personal ECACP Project\000 Ballot Results 20160104\Peronal Advance Care Directive\[CDAR2_IG_PERSADVCAREPLAN_R1_D1_2016JAN_Brian_Scheller_20160104161438.xls]Submitter'!$F$6</f>
    </nc>
  </rcc>
  <rfmt sheetId="2" sqref="AF208" start="0" length="0">
    <dxf>
      <alignment horizontal="left" vertical="top" wrapText="1" readingOrder="0"/>
    </dxf>
  </rfmt>
  <rcc rId="3734" sId="2">
    <nc r="A209">
      <v>207</v>
    </nc>
  </rcc>
  <rcc rId="3735" sId="2">
    <nc r="C209" t="inlineStr">
      <is>
        <t>CDAR2_IG_PERSADVCAREPLAN_R1_D1_2016JAN_Vol1_Introductory_Material</t>
      </is>
    </nc>
  </rcc>
  <rcc rId="3736" sId="2">
    <nc r="D209">
      <v>1.5</v>
    </nc>
  </rcc>
  <rcc rId="3737" sId="2">
    <nc r="H209" t="inlineStr">
      <is>
        <t>A-Q</t>
      </is>
    </nc>
  </rcc>
  <rcc rId="3738" sId="2">
    <nc r="K209" t="inlineStr">
      <is>
        <t>Should the filenames in Table 2 be updated based on the actually distributed filenames?</t>
      </is>
    </nc>
  </rcc>
  <rcc rId="3739" sId="2">
    <nc r="L209" t="inlineStr">
      <is>
        <t>No</t>
      </is>
    </nc>
  </rcc>
  <rcc rId="3740" sId="2">
    <nc r="M209" t="inlineStr">
      <is>
        <t>BV 2/18/2016</t>
      </is>
    </nc>
  </rcc>
  <rcc rId="3741" sId="2">
    <nc r="N209" t="inlineStr">
      <is>
        <t>Persuasive</t>
      </is>
    </nc>
  </rcc>
  <rcc rId="3742" sId="2">
    <nc r="R209" t="inlineStr">
      <is>
        <t>In Volume 1 will update the filenames in Table 2 to match actual package filenames.</t>
      </is>
    </nc>
  </rcc>
  <rcc rId="3743" sId="2" numFmtId="4">
    <nc r="T209">
      <v>15</v>
    </nc>
  </rcc>
  <rcc rId="3744" sId="2" numFmtId="4">
    <nc r="U209">
      <v>0</v>
    </nc>
  </rcc>
  <rcc rId="3745" sId="2" numFmtId="4">
    <nc r="V209">
      <v>0</v>
    </nc>
  </rcc>
  <rcc rId="3746" sId="2">
    <nc r="Y209">
      <f>'C:\Users\lisa.nelson\Documents\05 P20150701 ADVault\04 HL7 Personal ECACP Project\000 Ballot Results 20160104\Peronal Advance Care Directive\[CDAR2_IG_PERSADVCAREPLAN_R1_D1_2016JAN_Brian_Scheller_20160104161438.xls]Submitter'!$F$3</f>
    </nc>
  </rcc>
  <rcc rId="3747" sId="2">
    <nc r="Z209">
      <f>'C:\Users\lisa.nelson\Documents\05 P20150701 ADVault\04 HL7 Personal ECACP Project\000 Ballot Results 20160104\Peronal Advance Care Directive\[CDAR2_IG_PERSADVCAREPLAN_R1_D1_2016JAN_Brian_Scheller_20160104161438.xls]Submitter'!$F$6</f>
    </nc>
  </rcc>
  <rfmt sheetId="2" sqref="AF209" start="0" length="0">
    <dxf>
      <alignment horizontal="left" vertical="top" wrapText="1" readingOrder="0"/>
    </dxf>
  </rfmt>
  <rfmt sheetId="2" sqref="AG209" start="0" length="0">
    <dxf>
      <alignment horizontal="general" vertical="bottom" wrapText="0" readingOrder="0"/>
    </dxf>
  </rfmt>
  <rfmt sheetId="2" sqref="AH209" start="0" length="0">
    <dxf>
      <alignment horizontal="general" vertical="bottom" wrapText="0" readingOrder="0"/>
    </dxf>
  </rfmt>
  <rfmt sheetId="2" sqref="AI209" start="0" length="0">
    <dxf>
      <alignment horizontal="general" vertical="bottom" wrapText="0" readingOrder="0"/>
    </dxf>
  </rfmt>
  <rfmt sheetId="2" sqref="AJ209" start="0" length="0">
    <dxf>
      <alignment horizontal="general" vertical="bottom" wrapText="0" readingOrder="0"/>
    </dxf>
  </rfmt>
  <rfmt sheetId="2" sqref="AK209" start="0" length="0">
    <dxf>
      <alignment horizontal="general" vertical="bottom" wrapText="0" readingOrder="0"/>
    </dxf>
  </rfmt>
  <rfmt sheetId="2" sqref="A209:XFD209" start="0" length="0">
    <dxf>
      <alignment horizontal="general" vertical="bottom" wrapText="0" readingOrder="0"/>
    </dxf>
  </rfmt>
  <rcc rId="3748" sId="2">
    <nc r="A210">
      <v>208</v>
    </nc>
  </rcc>
  <rcc rId="3749" sId="2">
    <nc r="C210" t="inlineStr">
      <is>
        <t>CDAR2_IG_PERSADVCAREPLAN_R1_D1_2016JAN_Vol1_Introductory_Material</t>
      </is>
    </nc>
  </rcc>
  <rcc rId="3750" sId="2">
    <nc r="D210" t="inlineStr">
      <is>
        <t>3.2.1</t>
      </is>
    </nc>
  </rcc>
  <rcc rId="3751" sId="2">
    <nc r="H210" t="inlineStr">
      <is>
        <t>A-T</t>
      </is>
    </nc>
  </rcc>
  <rcc rId="3752" sId="2">
    <nc r="I210" t="inlineStr">
      <is>
        <t>The structured data in header alwys includes information about the subject of the document—often call “demographics”—such as birth date, gender, race, and ethnicity; information about the author; and information about the custodian responsible for maintaining a persistant copy of the document.</t>
      </is>
    </nc>
  </rcc>
  <rcc rId="3753" sId="2">
    <nc r="J210" t="inlineStr">
      <is>
        <t>The structured data in header always includes information about the subject of the document—often call “demographics”—such as birth date, gender, race, and ethnicity; information about the author; and information about the custodian responsible for maintaining a persistant copy of the document.</t>
      </is>
    </nc>
  </rcc>
  <rcc rId="3754" sId="2">
    <nc r="K210" t="inlineStr">
      <is>
        <t>always misspelled</t>
      </is>
    </nc>
  </rcc>
  <rcc rId="3755" sId="2">
    <nc r="L210" t="inlineStr">
      <is>
        <t>No</t>
      </is>
    </nc>
  </rcc>
  <rcc rId="3756" sId="2">
    <nc r="M210" t="inlineStr">
      <is>
        <t>BV 1/28/2016</t>
      </is>
    </nc>
  </rcc>
  <rcc rId="3757" sId="2">
    <nc r="N210" t="inlineStr">
      <is>
        <t>Persuasive</t>
      </is>
    </nc>
  </rcc>
  <rcc rId="3758" sId="2">
    <nc r="R210" t="inlineStr">
      <is>
        <t>Will adopt proposed wording change.</t>
      </is>
    </nc>
  </rcc>
  <rcc rId="3759" sId="2" numFmtId="4">
    <nc r="T210">
      <v>20</v>
    </nc>
  </rcc>
  <rcc rId="3760" sId="2" numFmtId="4">
    <nc r="U210">
      <v>0</v>
    </nc>
  </rcc>
  <rcc rId="3761" sId="2" numFmtId="4">
    <nc r="V210">
      <v>4</v>
    </nc>
  </rcc>
  <rcc rId="3762" sId="2">
    <nc r="Y210">
      <f>'C:\Users\lisa.nelson\Documents\05 P20150701 ADVault\04 HL7 Personal ECACP Project\000 Ballot Results 20160104\Peronal Advance Care Directive\[CDAR2_IG_PERSADVCAREPLAN_R1_D1_2016JAN_Brian_Scheller_20160104161438.xls]Submitter'!$F$3</f>
    </nc>
  </rcc>
  <rcc rId="3763" sId="2">
    <nc r="Z210">
      <f>'C:\Users\lisa.nelson\Documents\05 P20150701 ADVault\04 HL7 Personal ECACP Project\000 Ballot Results 20160104\Peronal Advance Care Directive\[CDAR2_IG_PERSADVCAREPLAN_R1_D1_2016JAN_Brian_Scheller_20160104161438.xls]Submitter'!$F$6</f>
    </nc>
  </rcc>
  <rfmt sheetId="2" sqref="AF210" start="0" length="0">
    <dxf>
      <alignment horizontal="left" vertical="top" wrapText="1" readingOrder="0"/>
    </dxf>
  </rfmt>
  <rfmt sheetId="2" sqref="AG210" start="0" length="0">
    <dxf>
      <alignment horizontal="general" vertical="bottom" wrapText="0" readingOrder="0"/>
    </dxf>
  </rfmt>
  <rfmt sheetId="2" sqref="AH210" start="0" length="0">
    <dxf>
      <alignment horizontal="general" vertical="bottom" wrapText="0" readingOrder="0"/>
    </dxf>
  </rfmt>
  <rfmt sheetId="2" sqref="AI210" start="0" length="0">
    <dxf>
      <alignment horizontal="general" vertical="bottom" wrapText="0" readingOrder="0"/>
    </dxf>
  </rfmt>
  <rfmt sheetId="2" sqref="AJ210" start="0" length="0">
    <dxf>
      <alignment horizontal="general" vertical="bottom" wrapText="0" readingOrder="0"/>
    </dxf>
  </rfmt>
  <rfmt sheetId="2" sqref="AK210" start="0" length="0">
    <dxf>
      <alignment horizontal="general" vertical="bottom" wrapText="0" readingOrder="0"/>
    </dxf>
  </rfmt>
  <rfmt sheetId="2" sqref="A210:XFD210" start="0" length="0">
    <dxf>
      <alignment horizontal="general" vertical="bottom" wrapText="0" readingOrder="0"/>
    </dxf>
  </rfmt>
  <rcc rId="3764" sId="2">
    <nc r="A211">
      <v>209</v>
    </nc>
  </rcc>
  <rcc rId="3765" sId="2">
    <nc r="C211" t="inlineStr">
      <is>
        <t>CDAR2_IG_PERSADVCAREPLAN_R1_D1_2016JAN_Vol1_Introductory_Material</t>
      </is>
    </nc>
  </rcc>
  <rcc rId="3766" sId="2">
    <nc r="D211" t="inlineStr">
      <is>
        <t>3.2.3</t>
      </is>
    </nc>
  </rcc>
  <rcc rId="3767" sId="2">
    <nc r="H211" t="inlineStr">
      <is>
        <t>A-T</t>
      </is>
    </nc>
  </rcc>
  <rcc rId="3768" sId="2">
    <nc r="I211" t="inlineStr">
      <is>
        <t>In cases where the information to be exchanged starts out as structured data in the oriinating application, the entry-level templates permit the human readable information in the section to be derived from the structured data.</t>
      </is>
    </nc>
  </rcc>
  <rcc rId="3769" sId="2">
    <nc r="J211" t="inlineStr">
      <is>
        <t>In cases where the information to be exchanged starts out as structured data in the originating application, the entry-level templates permit the human readable information in the section to be derived from the structured data.</t>
      </is>
    </nc>
  </rcc>
  <rcc rId="3770" sId="2">
    <nc r="K211" t="inlineStr">
      <is>
        <t>originating misspelled</t>
      </is>
    </nc>
  </rcc>
  <rcc rId="3771" sId="2">
    <nc r="L211" t="inlineStr">
      <is>
        <t>No</t>
      </is>
    </nc>
  </rcc>
  <rcc rId="3772" sId="2">
    <nc r="M211" t="inlineStr">
      <is>
        <t>BV 1/28/2016</t>
      </is>
    </nc>
  </rcc>
  <rcc rId="3773" sId="2">
    <nc r="N211" t="inlineStr">
      <is>
        <t>Persuasive</t>
      </is>
    </nc>
  </rcc>
  <rcc rId="3774" sId="2">
    <nc r="R211" t="inlineStr">
      <is>
        <t>Will adopt proposed wording change.</t>
      </is>
    </nc>
  </rcc>
  <rcc rId="3775" sId="2" numFmtId="4">
    <nc r="T211">
      <v>20</v>
    </nc>
  </rcc>
  <rcc rId="3776" sId="2" numFmtId="4">
    <nc r="U211">
      <v>0</v>
    </nc>
  </rcc>
  <rcc rId="3777" sId="2" numFmtId="4">
    <nc r="V211">
      <v>4</v>
    </nc>
  </rcc>
  <rcc rId="3778" sId="2">
    <nc r="Y211">
      <f>'C:\Users\lisa.nelson\Documents\05 P20150701 ADVault\04 HL7 Personal ECACP Project\000 Ballot Results 20160104\Peronal Advance Care Directive\[CDAR2_IG_PERSADVCAREPLAN_R1_D1_2016JAN_Brian_Scheller_20160104161438.xls]Submitter'!$F$3</f>
    </nc>
  </rcc>
  <rcc rId="3779" sId="2">
    <nc r="Z211">
      <f>'C:\Users\lisa.nelson\Documents\05 P20150701 ADVault\04 HL7 Personal ECACP Project\000 Ballot Results 20160104\Peronal Advance Care Directive\[CDAR2_IG_PERSADVCAREPLAN_R1_D1_2016JAN_Brian_Scheller_20160104161438.xls]Submitter'!$F$6</f>
    </nc>
  </rcc>
  <rfmt sheetId="2" sqref="AF211" start="0" length="0">
    <dxf>
      <alignment horizontal="left" vertical="top" wrapText="1" readingOrder="0"/>
    </dxf>
  </rfmt>
  <rfmt sheetId="2" sqref="AG211" start="0" length="0">
    <dxf>
      <alignment horizontal="general" vertical="bottom" wrapText="0" readingOrder="0"/>
    </dxf>
  </rfmt>
  <rfmt sheetId="2" sqref="AH211" start="0" length="0">
    <dxf>
      <alignment horizontal="general" vertical="bottom" wrapText="0" readingOrder="0"/>
    </dxf>
  </rfmt>
  <rfmt sheetId="2" sqref="AI211" start="0" length="0">
    <dxf>
      <alignment horizontal="general" vertical="bottom" wrapText="0" readingOrder="0"/>
    </dxf>
  </rfmt>
  <rfmt sheetId="2" sqref="AJ211" start="0" length="0">
    <dxf>
      <alignment horizontal="general" vertical="bottom" wrapText="0" readingOrder="0"/>
    </dxf>
  </rfmt>
  <rfmt sheetId="2" sqref="AK211" start="0" length="0">
    <dxf>
      <alignment horizontal="general" vertical="bottom" wrapText="0" readingOrder="0"/>
    </dxf>
  </rfmt>
  <rfmt sheetId="2" sqref="A211:XFD211" start="0" length="0">
    <dxf>
      <alignment horizontal="general" vertical="bottom" wrapText="0" readingOrder="0"/>
    </dxf>
  </rfmt>
  <rcc rId="3780" sId="2">
    <nc r="A212">
      <v>210</v>
    </nc>
  </rcc>
  <rcc rId="3781" sId="2">
    <nc r="C212" t="inlineStr">
      <is>
        <t>CDAR2_IG_PERSADVCAREPLAN_R1_D1_2016JAN_Vol1_Introductory_Material</t>
      </is>
    </nc>
  </rcc>
  <rcc rId="3782" sId="2">
    <nc r="D212" t="inlineStr">
      <is>
        <t>3.2.3</t>
      </is>
    </nc>
  </rcc>
  <rcc rId="3783" sId="2">
    <nc r="H212" t="inlineStr">
      <is>
        <t>A-T</t>
      </is>
    </nc>
  </rcc>
  <rcc rId="3784" sId="2">
    <nc r="I212" t="inlineStr">
      <is>
        <t>The vital sign measurements presented to the use further could be processed by the rendering application to provide specialized charting or computations that would not be feasible when only rendering the information as human readable text.</t>
      </is>
    </nc>
  </rcc>
  <rcc rId="3785" sId="2">
    <nc r="J212" t="inlineStr">
      <is>
        <t>The vital sign measurements presented to the user could be processed by the rendering application to provide specialized charting or computations that would not be feasible when only rendering the information as human readable text.</t>
      </is>
    </nc>
  </rcc>
  <rcc rId="3786" sId="2">
    <nc r="K212" t="inlineStr">
      <is>
        <t>The original sentence appears either have a misspelling or missing word(s).</t>
      </is>
    </nc>
  </rcc>
  <rcc rId="3787" sId="2">
    <nc r="L212" t="inlineStr">
      <is>
        <t>No</t>
      </is>
    </nc>
  </rcc>
  <rcc rId="3788" sId="2">
    <nc r="M212" t="inlineStr">
      <is>
        <t>BV 1/28/2016</t>
      </is>
    </nc>
  </rcc>
  <rcc rId="3789" sId="2">
    <nc r="N212" t="inlineStr">
      <is>
        <t>Not persuasive</t>
      </is>
    </nc>
  </rcc>
  <rcc rId="3790" sId="2">
    <nc r="R212" t="inlineStr">
      <is>
        <t>This sentence is saying what it was intended to say.</t>
      </is>
    </nc>
  </rcc>
  <rcc rId="3791" sId="2" numFmtId="4">
    <nc r="T212">
      <v>20</v>
    </nc>
  </rcc>
  <rcc rId="3792" sId="2" numFmtId="4">
    <nc r="U212">
      <v>0</v>
    </nc>
  </rcc>
  <rcc rId="3793" sId="2" numFmtId="4">
    <nc r="V212">
      <v>4</v>
    </nc>
  </rcc>
  <rcc rId="3794" sId="2">
    <nc r="Y212">
      <f>'C:\Users\lisa.nelson\Documents\05 P20150701 ADVault\04 HL7 Personal ECACP Project\000 Ballot Results 20160104\Peronal Advance Care Directive\[CDAR2_IG_PERSADVCAREPLAN_R1_D1_2016JAN_Brian_Scheller_20160104161438.xls]Submitter'!$F$3</f>
    </nc>
  </rcc>
  <rcc rId="3795" sId="2">
    <nc r="Z212">
      <f>'C:\Users\lisa.nelson\Documents\05 P20150701 ADVault\04 HL7 Personal ECACP Project\000 Ballot Results 20160104\Peronal Advance Care Directive\[CDAR2_IG_PERSADVCAREPLAN_R1_D1_2016JAN_Brian_Scheller_20160104161438.xls]Submitter'!$F$6</f>
    </nc>
  </rcc>
  <rfmt sheetId="2" sqref="AF212" start="0" length="0">
    <dxf>
      <alignment horizontal="left" vertical="top" wrapText="1" readingOrder="0"/>
    </dxf>
  </rfmt>
  <rfmt sheetId="2" sqref="AG212" start="0" length="0">
    <dxf>
      <alignment horizontal="general" vertical="bottom" wrapText="0" readingOrder="0"/>
    </dxf>
  </rfmt>
  <rfmt sheetId="2" sqref="AH212" start="0" length="0">
    <dxf>
      <alignment horizontal="general" vertical="bottom" wrapText="0" readingOrder="0"/>
    </dxf>
  </rfmt>
  <rfmt sheetId="2" sqref="AI212" start="0" length="0">
    <dxf>
      <alignment horizontal="general" vertical="bottom" wrapText="0" readingOrder="0"/>
    </dxf>
  </rfmt>
  <rfmt sheetId="2" sqref="AJ212" start="0" length="0">
    <dxf>
      <alignment horizontal="general" vertical="bottom" wrapText="0" readingOrder="0"/>
    </dxf>
  </rfmt>
  <rfmt sheetId="2" sqref="AK212" start="0" length="0">
    <dxf>
      <alignment horizontal="general" vertical="bottom" wrapText="0" readingOrder="0"/>
    </dxf>
  </rfmt>
  <rfmt sheetId="2" sqref="A212:XFD212" start="0" length="0">
    <dxf>
      <alignment horizontal="general" vertical="bottom" wrapText="0" readingOrder="0"/>
    </dxf>
  </rfmt>
  <rcc rId="3796" sId="2">
    <nc r="A213">
      <v>211</v>
    </nc>
  </rcc>
  <rcc rId="3797" sId="2">
    <nc r="C213" t="inlineStr">
      <is>
        <t>CDAR2_IG_PERSADVCAREPLAN_R1_D1_2016JAN_Vol1_Introductory_Material</t>
      </is>
    </nc>
  </rcc>
  <rcc rId="3798" sId="2">
    <nc r="D213">
      <v>3.3</v>
    </nc>
  </rcc>
  <rcc rId="3799" sId="2">
    <nc r="H213" t="inlineStr">
      <is>
        <t>A-T</t>
      </is>
    </nc>
  </rcc>
  <rcc rId="3800" sId="2">
    <nc r="I213" t="inlineStr">
      <is>
        <t>The constraint also ensures that ensures that all clinically relevant content in machine readable entries must also be represented in human readable form within the CDA narrative content.</t>
      </is>
    </nc>
  </rcc>
  <rcc rId="3801" sId="2">
    <nc r="J213" t="inlineStr">
      <is>
        <t>The constraint also ensures that all clinically relevant content in machine readable entries must also be represented in human readable form within the CDA narrative content.</t>
      </is>
    </nc>
  </rcc>
  <rcc rId="3802" sId="2">
    <nc r="K213" t="inlineStr">
      <is>
        <t>Remove duplicate "ensures that"</t>
      </is>
    </nc>
  </rcc>
  <rcc rId="3803" sId="2">
    <nc r="L213" t="inlineStr">
      <is>
        <t>No</t>
      </is>
    </nc>
  </rcc>
  <rcc rId="3804" sId="2">
    <nc r="M213" t="inlineStr">
      <is>
        <t>BV 1/28/2016</t>
      </is>
    </nc>
  </rcc>
  <rcc rId="3805" sId="2">
    <nc r="N213" t="inlineStr">
      <is>
        <t>Persuasive</t>
      </is>
    </nc>
  </rcc>
  <rcc rId="3806" sId="2">
    <nc r="R213" t="inlineStr">
      <is>
        <t>Will adopt proposed wording change.</t>
      </is>
    </nc>
  </rcc>
  <rcc rId="3807" sId="2" numFmtId="4">
    <nc r="T213">
      <v>20</v>
    </nc>
  </rcc>
  <rcc rId="3808" sId="2" numFmtId="4">
    <nc r="U213">
      <v>0</v>
    </nc>
  </rcc>
  <rcc rId="3809" sId="2" numFmtId="4">
    <nc r="V213">
      <v>4</v>
    </nc>
  </rcc>
  <rcc rId="3810" sId="2">
    <nc r="Y213">
      <f>'C:\Users\lisa.nelson\Documents\05 P20150701 ADVault\04 HL7 Personal ECACP Project\000 Ballot Results 20160104\Peronal Advance Care Directive\[CDAR2_IG_PERSADVCAREPLAN_R1_D1_2016JAN_Brian_Scheller_20160104161438.xls]Submitter'!$F$3</f>
    </nc>
  </rcc>
  <rcc rId="3811" sId="2">
    <nc r="Z213">
      <f>'C:\Users\lisa.nelson\Documents\05 P20150701 ADVault\04 HL7 Personal ECACP Project\000 Ballot Results 20160104\Peronal Advance Care Directive\[CDAR2_IG_PERSADVCAREPLAN_R1_D1_2016JAN_Brian_Scheller_20160104161438.xls]Submitter'!$F$6</f>
    </nc>
  </rcc>
  <rfmt sheetId="2" sqref="AF213" start="0" length="0">
    <dxf>
      <alignment horizontal="left" vertical="top" wrapText="1" readingOrder="0"/>
    </dxf>
  </rfmt>
  <rfmt sheetId="2" sqref="AG213" start="0" length="0">
    <dxf>
      <alignment horizontal="general" vertical="bottom" wrapText="0" readingOrder="0"/>
    </dxf>
  </rfmt>
  <rfmt sheetId="2" sqref="AH213" start="0" length="0">
    <dxf>
      <alignment horizontal="general" vertical="bottom" wrapText="0" readingOrder="0"/>
    </dxf>
  </rfmt>
  <rfmt sheetId="2" sqref="AI213" start="0" length="0">
    <dxf>
      <alignment horizontal="general" vertical="bottom" wrapText="0" readingOrder="0"/>
    </dxf>
  </rfmt>
  <rfmt sheetId="2" sqref="AJ213" start="0" length="0">
    <dxf>
      <alignment horizontal="general" vertical="bottom" wrapText="0" readingOrder="0"/>
    </dxf>
  </rfmt>
  <rfmt sheetId="2" sqref="AK213" start="0" length="0">
    <dxf>
      <alignment horizontal="general" vertical="bottom" wrapText="0" readingOrder="0"/>
    </dxf>
  </rfmt>
  <rfmt sheetId="2" sqref="A213:XFD213" start="0" length="0">
    <dxf>
      <alignment horizontal="general" vertical="bottom" wrapText="0" readingOrder="0"/>
    </dxf>
  </rfmt>
  <rcc rId="3812" sId="2">
    <nc r="A214">
      <v>212</v>
    </nc>
  </rcc>
  <rcc rId="3813" sId="2">
    <nc r="C214" t="inlineStr">
      <is>
        <t>CDAR2_IG_PERSADVCAREPLAN_R1_D1_2016JAN_Vol1_Introductory_Material</t>
      </is>
    </nc>
  </rcc>
  <rcc rId="3814" sId="2">
    <nc r="D214">
      <v>3.4</v>
    </nc>
  </rcc>
  <rcc rId="3815" sId="2">
    <nc r="H214" t="inlineStr">
      <is>
        <t>A-T</t>
      </is>
    </nc>
  </rcc>
  <rcc rId="3816" sId="2">
    <nc r="I214" t="inlineStr">
      <is>
        <t>As the quality of the information improves and applications develop greater information exchange capabilities, this standard has the potential to support additional information relationships to exist.</t>
      </is>
    </nc>
  </rcc>
  <rcc rId="3817" sId="2">
    <nc r="J214" t="inlineStr">
      <is>
        <t>As the quality of the information improves and applications develop greater information exchange capabilities, this standard has the potential to support additional information relationships.</t>
      </is>
    </nc>
  </rcc>
  <rcc rId="3818" sId="2">
    <nc r="K214" t="inlineStr">
      <is>
        <t>Remove "to exist"</t>
      </is>
    </nc>
  </rcc>
  <rcc rId="3819" sId="2">
    <nc r="L214" t="inlineStr">
      <is>
        <t>No</t>
      </is>
    </nc>
  </rcc>
  <rcc rId="3820" sId="2">
    <nc r="M214" t="inlineStr">
      <is>
        <t>BV 1/28/2016</t>
      </is>
    </nc>
  </rcc>
  <rcc rId="3821" sId="2">
    <nc r="N214" t="inlineStr">
      <is>
        <t>Persuasive</t>
      </is>
    </nc>
  </rcc>
  <rcc rId="3822" sId="2">
    <nc r="R214" t="inlineStr">
      <is>
        <t>Will adopt proposed wording change.</t>
      </is>
    </nc>
  </rcc>
  <rcc rId="3823" sId="2" numFmtId="4">
    <nc r="T214">
      <v>20</v>
    </nc>
  </rcc>
  <rcc rId="3824" sId="2" numFmtId="4">
    <nc r="U214">
      <v>0</v>
    </nc>
  </rcc>
  <rcc rId="3825" sId="2" numFmtId="4">
    <nc r="V214">
      <v>4</v>
    </nc>
  </rcc>
  <rcc rId="3826" sId="2">
    <nc r="Y214">
      <f>'C:\Users\lisa.nelson\Documents\05 P20150701 ADVault\04 HL7 Personal ECACP Project\000 Ballot Results 20160104\Peronal Advance Care Directive\[CDAR2_IG_PERSADVCAREPLAN_R1_D1_2016JAN_Brian_Scheller_20160104161438.xls]Submitter'!$F$3</f>
    </nc>
  </rcc>
  <rcc rId="3827" sId="2">
    <nc r="Z214">
      <f>'C:\Users\lisa.nelson\Documents\05 P20150701 ADVault\04 HL7 Personal ECACP Project\000 Ballot Results 20160104\Peronal Advance Care Directive\[CDAR2_IG_PERSADVCAREPLAN_R1_D1_2016JAN_Brian_Scheller_20160104161438.xls]Submitter'!$F$6</f>
    </nc>
  </rcc>
  <rfmt sheetId="2" sqref="AF214" start="0" length="0">
    <dxf>
      <alignment horizontal="left" vertical="top" wrapText="1" readingOrder="0"/>
    </dxf>
  </rfmt>
  <rfmt sheetId="2" sqref="AG214" start="0" length="0">
    <dxf>
      <alignment horizontal="general" vertical="bottom" wrapText="0" readingOrder="0"/>
    </dxf>
  </rfmt>
  <rfmt sheetId="2" sqref="AH214" start="0" length="0">
    <dxf>
      <alignment horizontal="general" vertical="bottom" wrapText="0" readingOrder="0"/>
    </dxf>
  </rfmt>
  <rfmt sheetId="2" sqref="AI214" start="0" length="0">
    <dxf>
      <alignment horizontal="general" vertical="bottom" wrapText="0" readingOrder="0"/>
    </dxf>
  </rfmt>
  <rfmt sheetId="2" sqref="AJ214" start="0" length="0">
    <dxf>
      <alignment horizontal="general" vertical="bottom" wrapText="0" readingOrder="0"/>
    </dxf>
  </rfmt>
  <rfmt sheetId="2" sqref="AK214" start="0" length="0">
    <dxf>
      <alignment horizontal="general" vertical="bottom" wrapText="0" readingOrder="0"/>
    </dxf>
  </rfmt>
  <rfmt sheetId="2" sqref="A214:XFD214" start="0" length="0">
    <dxf>
      <alignment horizontal="general" vertical="bottom" wrapText="0" readingOrder="0"/>
    </dxf>
  </rfmt>
  <rcc rId="3828" sId="2">
    <nc r="A215">
      <v>213</v>
    </nc>
  </rcc>
  <rcc rId="3829" sId="2">
    <nc r="C215" t="inlineStr">
      <is>
        <t>CDAR2_IG_PERSADVCAREPLAN_R1_D1_2016JAN_Vol1_Introductory_Material</t>
      </is>
    </nc>
  </rcc>
  <rcc rId="3830" sId="2">
    <nc r="D215">
      <v>3.5</v>
    </nc>
  </rcc>
  <rcc rId="3831" sId="2">
    <nc r="H215" t="inlineStr">
      <is>
        <t>A-T</t>
      </is>
    </nc>
  </rcc>
  <rcc rId="3832" sId="2">
    <nc r="I215" t="inlineStr">
      <is>
        <t>The documents permit information to be shared with expresses the wide variety of personal thoughts and considerations that individuals may wish to share regarding the care experience at the end of their life, when severly debilitated, and when they can’t speak for themselves.</t>
      </is>
    </nc>
  </rcc>
  <rcc rId="3833" sId="2">
    <nc r="J215" t="inlineStr">
      <is>
        <t>The documents permit information to be shared that expresses the wide variety of personal thoughts and considerations that individuals may wish to share regarding the care experience at the end of their life, when severly debilitated, and when they can’t speak for themselves.</t>
      </is>
    </nc>
  </rcc>
  <rcc rId="3834" sId="2">
    <nc r="K215" t="inlineStr">
      <is>
        <t>Change "with" to "that".</t>
      </is>
    </nc>
  </rcc>
  <rcc rId="3835" sId="2">
    <nc r="L215" t="inlineStr">
      <is>
        <t>No</t>
      </is>
    </nc>
  </rcc>
  <rcc rId="3836" sId="2">
    <nc r="M215" t="inlineStr">
      <is>
        <t>BV 1/28/2016</t>
      </is>
    </nc>
  </rcc>
  <rcc rId="3837" sId="2">
    <nc r="N215" t="inlineStr">
      <is>
        <t>Persuasive</t>
      </is>
    </nc>
  </rcc>
  <rcc rId="3838" sId="2">
    <nc r="R215" t="inlineStr">
      <is>
        <t>Will adopt proposed wording change.</t>
      </is>
    </nc>
  </rcc>
  <rcc rId="3839" sId="2" numFmtId="4">
    <nc r="T215">
      <v>20</v>
    </nc>
  </rcc>
  <rcc rId="3840" sId="2" numFmtId="4">
    <nc r="U215">
      <v>0</v>
    </nc>
  </rcc>
  <rcc rId="3841" sId="2" numFmtId="4">
    <nc r="V215">
      <v>4</v>
    </nc>
  </rcc>
  <rcc rId="3842" sId="2">
    <nc r="Y215">
      <f>'C:\Users\lisa.nelson\Documents\05 P20150701 ADVault\04 HL7 Personal ECACP Project\000 Ballot Results 20160104\Peronal Advance Care Directive\[CDAR2_IG_PERSADVCAREPLAN_R1_D1_2016JAN_Brian_Scheller_20160104161438.xls]Submitter'!$F$3</f>
    </nc>
  </rcc>
  <rcc rId="3843" sId="2">
    <nc r="Z215">
      <f>'C:\Users\lisa.nelson\Documents\05 P20150701 ADVault\04 HL7 Personal ECACP Project\000 Ballot Results 20160104\Peronal Advance Care Directive\[CDAR2_IG_PERSADVCAREPLAN_R1_D1_2016JAN_Brian_Scheller_20160104161438.xls]Submitter'!$F$6</f>
    </nc>
  </rcc>
  <rfmt sheetId="2" sqref="AF215" start="0" length="0">
    <dxf>
      <alignment horizontal="left" vertical="top" wrapText="1" readingOrder="0"/>
    </dxf>
  </rfmt>
  <rfmt sheetId="2" sqref="AG215" start="0" length="0">
    <dxf>
      <alignment horizontal="general" vertical="bottom" wrapText="0" readingOrder="0"/>
    </dxf>
  </rfmt>
  <rfmt sheetId="2" sqref="AH215" start="0" length="0">
    <dxf>
      <alignment horizontal="general" vertical="bottom" wrapText="0" readingOrder="0"/>
    </dxf>
  </rfmt>
  <rfmt sheetId="2" sqref="AI215" start="0" length="0">
    <dxf>
      <alignment horizontal="general" vertical="bottom" wrapText="0" readingOrder="0"/>
    </dxf>
  </rfmt>
  <rfmt sheetId="2" sqref="AJ215" start="0" length="0">
    <dxf>
      <alignment horizontal="general" vertical="bottom" wrapText="0" readingOrder="0"/>
    </dxf>
  </rfmt>
  <rfmt sheetId="2" sqref="AK215" start="0" length="0">
    <dxf>
      <alignment horizontal="general" vertical="bottom" wrapText="0" readingOrder="0"/>
    </dxf>
  </rfmt>
  <rfmt sheetId="2" sqref="A215:XFD215" start="0" length="0">
    <dxf>
      <alignment horizontal="general" vertical="bottom" wrapText="0" readingOrder="0"/>
    </dxf>
  </rfmt>
  <rcc rId="3844" sId="2">
    <nc r="A216">
      <v>214</v>
    </nc>
  </rcc>
  <rcc rId="3845" sId="2">
    <nc r="C216" t="inlineStr">
      <is>
        <t>CDAR2_IG_PERSADVCAREPLAN_R1_D1_2016JAN_Vol1_Introductory_Material</t>
      </is>
    </nc>
  </rcc>
  <rcc rId="3846" sId="2">
    <nc r="D216">
      <v>3.5</v>
    </nc>
  </rcc>
  <rcc rId="3847" sId="2">
    <nc r="H216" t="inlineStr">
      <is>
        <t>A-T</t>
      </is>
    </nc>
  </rcc>
  <rcc rId="3848" sId="2">
    <nc r="I216" t="inlineStr">
      <is>
        <t>Implementers exchaning personal emergency, critical, and advance care planning information will need to determine the optimal type of clinical statement pattern to use when representing this information in a Personal Advance Care Plan document.</t>
      </is>
    </nc>
  </rcc>
  <rcc rId="3849" sId="2">
    <nc r="J216" t="inlineStr">
      <is>
        <t>Implementers exchanging personal emergency, critical, and advance care planning information will need to determine the optimal type of clinical statement pattern to use when representing this information in a Personal Advance Care Plan document.</t>
      </is>
    </nc>
  </rcc>
  <rcc rId="3850" sId="2">
    <nc r="K216" t="inlineStr">
      <is>
        <t>exchanging misspelled</t>
      </is>
    </nc>
  </rcc>
  <rcc rId="3851" sId="2">
    <nc r="L216" t="inlineStr">
      <is>
        <t>No</t>
      </is>
    </nc>
  </rcc>
  <rcc rId="3852" sId="2">
    <nc r="M216" t="inlineStr">
      <is>
        <t>BV 1/28/2016</t>
      </is>
    </nc>
  </rcc>
  <rcc rId="3853" sId="2">
    <nc r="N216" t="inlineStr">
      <is>
        <t>Persuasive</t>
      </is>
    </nc>
  </rcc>
  <rcc rId="3854" sId="2">
    <nc r="R216" t="inlineStr">
      <is>
        <t>Will adopt proposed wording change.</t>
      </is>
    </nc>
  </rcc>
  <rcc rId="3855" sId="2" numFmtId="4">
    <nc r="T216">
      <v>20</v>
    </nc>
  </rcc>
  <rcc rId="3856" sId="2" numFmtId="4">
    <nc r="U216">
      <v>0</v>
    </nc>
  </rcc>
  <rcc rId="3857" sId="2" numFmtId="4">
    <nc r="V216">
      <v>4</v>
    </nc>
  </rcc>
  <rcc rId="3858" sId="2">
    <nc r="Y216">
      <f>'C:\Users\lisa.nelson\Documents\05 P20150701 ADVault\04 HL7 Personal ECACP Project\000 Ballot Results 20160104\Peronal Advance Care Directive\[CDAR2_IG_PERSADVCAREPLAN_R1_D1_2016JAN_Brian_Scheller_20160104161438.xls]Submitter'!$F$3</f>
    </nc>
  </rcc>
  <rcc rId="3859" sId="2">
    <nc r="Z216">
      <f>'C:\Users\lisa.nelson\Documents\05 P20150701 ADVault\04 HL7 Personal ECACP Project\000 Ballot Results 20160104\Peronal Advance Care Directive\[CDAR2_IG_PERSADVCAREPLAN_R1_D1_2016JAN_Brian_Scheller_20160104161438.xls]Submitter'!$F$6</f>
    </nc>
  </rcc>
  <rfmt sheetId="2" sqref="AF216" start="0" length="0">
    <dxf>
      <alignment horizontal="left" vertical="top" wrapText="1" readingOrder="0"/>
    </dxf>
  </rfmt>
  <rfmt sheetId="2" sqref="AG216" start="0" length="0">
    <dxf>
      <alignment horizontal="general" vertical="bottom" wrapText="0" readingOrder="0"/>
    </dxf>
  </rfmt>
  <rfmt sheetId="2" sqref="AH216" start="0" length="0">
    <dxf>
      <alignment horizontal="general" vertical="bottom" wrapText="0" readingOrder="0"/>
    </dxf>
  </rfmt>
  <rfmt sheetId="2" sqref="AI216" start="0" length="0">
    <dxf>
      <alignment horizontal="general" vertical="bottom" wrapText="0" readingOrder="0"/>
    </dxf>
  </rfmt>
  <rfmt sheetId="2" sqref="AJ216" start="0" length="0">
    <dxf>
      <alignment horizontal="general" vertical="bottom" wrapText="0" readingOrder="0"/>
    </dxf>
  </rfmt>
  <rfmt sheetId="2" sqref="AK216" start="0" length="0">
    <dxf>
      <alignment horizontal="general" vertical="bottom" wrapText="0" readingOrder="0"/>
    </dxf>
  </rfmt>
  <rfmt sheetId="2" sqref="A216:XFD216" start="0" length="0">
    <dxf>
      <alignment horizontal="general" vertical="bottom" wrapText="0" readingOrder="0"/>
    </dxf>
  </rfmt>
  <rcc rId="3860" sId="2">
    <nc r="A217">
      <v>215</v>
    </nc>
  </rcc>
  <rcc rId="3861" sId="2">
    <nc r="C217" t="inlineStr">
      <is>
        <t>CDAR2_IG_PERSADVCAREPLAN_R1_D1_2016JAN_Vol1_Introductory_Material</t>
      </is>
    </nc>
  </rcc>
  <rcc rId="3862" sId="2">
    <nc r="D217">
      <v>3.6</v>
    </nc>
  </rcc>
  <rcc rId="3863" sId="2">
    <nc r="H217" t="inlineStr">
      <is>
        <t>Neg-Mi</t>
      </is>
    </nc>
  </rcc>
  <rcc rId="3864" sId="2">
    <nc r="I217" t="inlineStr">
      <is>
        <t>The author SHALL be the same person as the recordTarget.</t>
      </is>
    </nc>
  </rcc>
  <rcc rId="3865" sId="2">
    <nc r="K217" t="inlineStr">
      <is>
        <t>Aren't there circumstances where the author of a Personal Advance Care Plan may not be the recordTarget?  For example, a parent may want to create a PACP for a child with an intellectual disability.  A spouse with a power of attorney may want to create a PACP for their partner who has been injured and incapacitated.  In these cases the guardian would be the author.  Does this statement also allow for the guardian to be an author?</t>
      </is>
    </nc>
  </rcc>
  <rcc rId="3866" sId="2">
    <nc r="M217" t="inlineStr">
      <is>
        <t>BV 2/18/2016</t>
      </is>
    </nc>
  </rcc>
  <rcc rId="3867" sId="2">
    <nc r="N217" t="inlineStr">
      <is>
        <t>Not Persuasive</t>
      </is>
    </nc>
  </rcc>
  <rcc rId="3868" sId="2">
    <nc r="R217" t="inlineStr">
      <is>
        <t>No, to be a Personal Advance Directive, the author would be the person (recordTarget).  This situation is  not in scope as it implies some other type of document that is not a "personal" one.  By "Personal" we are limitting to the situation where the author is the person.</t>
      </is>
    </nc>
  </rcc>
  <rcc rId="3869" sId="2" numFmtId="4">
    <nc r="T217">
      <v>15</v>
    </nc>
  </rcc>
  <rcc rId="3870" sId="2" numFmtId="4">
    <nc r="U217">
      <v>0</v>
    </nc>
  </rcc>
  <rcc rId="3871" sId="2" numFmtId="4">
    <nc r="V217">
      <v>0</v>
    </nc>
  </rcc>
  <rcc rId="3872" sId="2">
    <nc r="Y217">
      <f>'C:\Users\lisa.nelson\Documents\05 P20150701 ADVault\04 HL7 Personal ECACP Project\000 Ballot Results 20160104\Peronal Advance Care Directive\[CDAR2_IG_PERSADVCAREPLAN_R1_D1_2016JAN_Brian_Scheller_20160104161438.xls]Submitter'!$F$3</f>
    </nc>
  </rcc>
  <rcc rId="3873" sId="2">
    <nc r="Z217">
      <f>'C:\Users\lisa.nelson\Documents\05 P20150701 ADVault\04 HL7 Personal ECACP Project\000 Ballot Results 20160104\Peronal Advance Care Directive\[CDAR2_IG_PERSADVCAREPLAN_R1_D1_2016JAN_Brian_Scheller_20160104161438.xls]Submitter'!$F$6</f>
    </nc>
  </rcc>
  <rfmt sheetId="2" sqref="AA217" start="0" length="0">
    <dxf>
      <alignment horizontal="left" wrapText="1" readingOrder="0"/>
    </dxf>
  </rfmt>
  <rfmt sheetId="2" sqref="AB217" start="0" length="0">
    <dxf>
      <alignment horizontal="left" wrapText="1" readingOrder="0"/>
    </dxf>
  </rfmt>
  <rfmt sheetId="2" sqref="AF217" start="0" length="0">
    <dxf>
      <alignment horizontal="left" vertical="top" wrapText="1" readingOrder="0"/>
    </dxf>
  </rfmt>
  <rfmt sheetId="2" sqref="AG217" start="0" length="0">
    <dxf>
      <alignment horizontal="general" vertical="bottom" wrapText="0" readingOrder="0"/>
    </dxf>
  </rfmt>
  <rfmt sheetId="2" sqref="AH217" start="0" length="0">
    <dxf>
      <alignment horizontal="general" vertical="bottom" wrapText="0" readingOrder="0"/>
    </dxf>
  </rfmt>
  <rfmt sheetId="2" sqref="AI217" start="0" length="0">
    <dxf>
      <alignment horizontal="general" vertical="bottom" wrapText="0" readingOrder="0"/>
    </dxf>
  </rfmt>
  <rfmt sheetId="2" sqref="AJ217" start="0" length="0">
    <dxf>
      <alignment horizontal="general" vertical="bottom" wrapText="0" readingOrder="0"/>
    </dxf>
  </rfmt>
  <rfmt sheetId="2" sqref="AK217" start="0" length="0">
    <dxf>
      <alignment horizontal="general" vertical="bottom" wrapText="0" readingOrder="0"/>
    </dxf>
  </rfmt>
  <rfmt sheetId="2" sqref="A217:XFD217" start="0" length="0">
    <dxf>
      <alignment horizontal="general" vertical="bottom" wrapText="0" readingOrder="0"/>
    </dxf>
  </rfmt>
  <rcc rId="3874" sId="2">
    <nc r="A218">
      <v>216</v>
    </nc>
  </rcc>
  <rcc rId="3875" sId="2">
    <nc r="C218" t="inlineStr">
      <is>
        <t>CDAR2_IG_PERSADVCAREPLAN_R1_D1_2016JAN_Vol1_Introductory_Material</t>
      </is>
    </nc>
  </rcc>
  <rcc rId="3876" sId="2">
    <nc r="D218">
      <v>3.6</v>
    </nc>
  </rcc>
  <rcc rId="3877" sId="2">
    <nc r="H218" t="inlineStr">
      <is>
        <t>A-T</t>
      </is>
    </nc>
  </rcc>
  <rcc rId="3878" sId="2">
    <nc r="I218" t="inlineStr">
      <is>
        <t>CDA R2 allows for multiple informationRecipeints</t>
      </is>
    </nc>
  </rcc>
  <rcc rId="3879" sId="2">
    <nc r="J218" t="inlineStr">
      <is>
        <t>CDA R2 allows for multiple informationRecipients</t>
      </is>
    </nc>
  </rcc>
  <rcc rId="3880" sId="2">
    <nc r="K218" t="inlineStr">
      <is>
        <t>informationRecipients misspelled</t>
      </is>
    </nc>
  </rcc>
  <rcc rId="3881" sId="2">
    <nc r="M218" t="inlineStr">
      <is>
        <t>BV 1/28/2016</t>
      </is>
    </nc>
  </rcc>
  <rcc rId="3882" sId="2">
    <nc r="N218" t="inlineStr">
      <is>
        <t>Persuasive</t>
      </is>
    </nc>
  </rcc>
  <rcc rId="3883" sId="2">
    <nc r="R218" t="inlineStr">
      <is>
        <t>Will adopt proposed wording change.</t>
      </is>
    </nc>
  </rcc>
  <rcc rId="3884" sId="2" numFmtId="4">
    <nc r="T218">
      <v>20</v>
    </nc>
  </rcc>
  <rcc rId="3885" sId="2" numFmtId="4">
    <nc r="U218">
      <v>0</v>
    </nc>
  </rcc>
  <rcc rId="3886" sId="2" numFmtId="4">
    <nc r="V218">
      <v>4</v>
    </nc>
  </rcc>
  <rcc rId="3887" sId="2">
    <nc r="Y218">
      <f>'C:\Users\lisa.nelson\Documents\05 P20150701 ADVault\04 HL7 Personal ECACP Project\000 Ballot Results 20160104\Peronal Advance Care Directive\[CDAR2_IG_PERSADVCAREPLAN_R1_D1_2016JAN_Brian_Scheller_20160104161438.xls]Submitter'!$F$3</f>
    </nc>
  </rcc>
  <rcc rId="3888" sId="2">
    <nc r="Z218">
      <f>'C:\Users\lisa.nelson\Documents\05 P20150701 ADVault\04 HL7 Personal ECACP Project\000 Ballot Results 20160104\Peronal Advance Care Directive\[CDAR2_IG_PERSADVCAREPLAN_R1_D1_2016JAN_Brian_Scheller_20160104161438.xls]Submitter'!$F$6</f>
    </nc>
  </rcc>
  <rfmt sheetId="2" sqref="AA218" start="0" length="0">
    <dxf>
      <alignment horizontal="left" wrapText="1" readingOrder="0"/>
    </dxf>
  </rfmt>
  <rfmt sheetId="2" sqref="AB218" start="0" length="0">
    <dxf>
      <alignment horizontal="left" wrapText="1" readingOrder="0"/>
    </dxf>
  </rfmt>
  <rfmt sheetId="2" sqref="AF218" start="0" length="0">
    <dxf>
      <alignment horizontal="left" vertical="top" wrapText="1" readingOrder="0"/>
    </dxf>
  </rfmt>
  <rfmt sheetId="2" sqref="AG218" start="0" length="0">
    <dxf>
      <alignment horizontal="general" vertical="bottom" wrapText="0" readingOrder="0"/>
    </dxf>
  </rfmt>
  <rfmt sheetId="2" sqref="AH218" start="0" length="0">
    <dxf>
      <alignment horizontal="general" vertical="bottom" wrapText="0" readingOrder="0"/>
    </dxf>
  </rfmt>
  <rfmt sheetId="2" sqref="AI218" start="0" length="0">
    <dxf>
      <alignment horizontal="general" vertical="bottom" wrapText="0" readingOrder="0"/>
    </dxf>
  </rfmt>
  <rfmt sheetId="2" sqref="AJ218" start="0" length="0">
    <dxf>
      <alignment horizontal="general" vertical="bottom" wrapText="0" readingOrder="0"/>
    </dxf>
  </rfmt>
  <rfmt sheetId="2" sqref="AK218" start="0" length="0">
    <dxf>
      <alignment horizontal="general" vertical="bottom" wrapText="0" readingOrder="0"/>
    </dxf>
  </rfmt>
  <rfmt sheetId="2" sqref="A218:XFD218" start="0" length="0">
    <dxf>
      <alignment horizontal="general" vertical="bottom" wrapText="0" readingOrder="0"/>
    </dxf>
  </rfmt>
  <rcc rId="3889" sId="2">
    <nc r="A219">
      <v>217</v>
    </nc>
  </rcc>
  <rcc rId="3890" sId="2">
    <nc r="C219" t="inlineStr">
      <is>
        <t>CDAR2_IG_PERSADVCAREPLAN_R1_D1_2016JAN_Vol1_Introductory_Material</t>
      </is>
    </nc>
  </rcc>
  <rcc rId="3891" sId="2">
    <nc r="D219" t="inlineStr">
      <is>
        <t>4.1.8</t>
      </is>
    </nc>
  </rcc>
  <rcc rId="3892" sId="2">
    <nc r="H219" t="inlineStr">
      <is>
        <t>A-Q</t>
      </is>
    </nc>
  </rcc>
  <rcc rId="3893" sId="2">
    <nc r="I219" t="inlineStr">
      <is>
        <t>The notation conveys the actual code (11450-4), the code’s displayName (Problem List), the OID of the codeSystem from which the code is drawn (2.16.840.1.113883.6.1), and the codeSystemName (LOINC).</t>
      </is>
    </nc>
  </rcc>
  <rcc rId="3894" sId="2">
    <nc r="K219" t="inlineStr">
      <is>
        <t>I do not see where the conformance statement or first example below specify the displayName or codeSystemName.</t>
      </is>
    </nc>
  </rcc>
  <rcc rId="3895" sId="2">
    <nc r="M219" t="inlineStr">
      <is>
        <t>BV 2/18/2016</t>
      </is>
    </nc>
  </rcc>
  <rcc rId="3896" sId="2">
    <nc r="N219" t="inlineStr">
      <is>
        <t>Considered - Question Answered</t>
      </is>
    </nc>
  </rcc>
  <rcc rId="3897" sId="2">
    <nc r="R219" t="inlineStr">
      <is>
        <t>See conformance 15408 and See conformance 31141. Also see Figure 14 (all in volume 1).</t>
      </is>
    </nc>
  </rcc>
  <rcc rId="3898" sId="2" numFmtId="4">
    <nc r="T219">
      <v>15</v>
    </nc>
  </rcc>
  <rcc rId="3899" sId="2" numFmtId="4">
    <nc r="U219">
      <v>0</v>
    </nc>
  </rcc>
  <rcc rId="3900" sId="2" numFmtId="4">
    <nc r="V219">
      <v>0</v>
    </nc>
  </rcc>
  <rcc rId="3901" sId="2">
    <nc r="Y219">
      <f>'C:\Users\lisa.nelson\Documents\05 P20150701 ADVault\04 HL7 Personal ECACP Project\000 Ballot Results 20160104\Peronal Advance Care Directive\[CDAR2_IG_PERSADVCAREPLAN_R1_D1_2016JAN_Brian_Scheller_20160104161438.xls]Submitter'!$F$3</f>
    </nc>
  </rcc>
  <rcc rId="3902" sId="2">
    <nc r="Z219">
      <f>'C:\Users\lisa.nelson\Documents\05 P20150701 ADVault\04 HL7 Personal ECACP Project\000 Ballot Results 20160104\Peronal Advance Care Directive\[CDAR2_IG_PERSADVCAREPLAN_R1_D1_2016JAN_Brian_Scheller_20160104161438.xls]Submitter'!$F$6</f>
    </nc>
  </rcc>
  <rfmt sheetId="2" sqref="AA219" start="0" length="0">
    <dxf>
      <alignment horizontal="left" wrapText="1" readingOrder="0"/>
    </dxf>
  </rfmt>
  <rfmt sheetId="2" sqref="AB219" start="0" length="0">
    <dxf>
      <alignment horizontal="left" wrapText="1" readingOrder="0"/>
    </dxf>
  </rfmt>
  <rfmt sheetId="2" sqref="AF219" start="0" length="0">
    <dxf>
      <alignment horizontal="left" vertical="top" wrapText="1" readingOrder="0"/>
    </dxf>
  </rfmt>
  <rfmt sheetId="2" sqref="AG219" start="0" length="0">
    <dxf>
      <alignment horizontal="general" vertical="bottom" wrapText="0" readingOrder="0"/>
    </dxf>
  </rfmt>
  <rfmt sheetId="2" sqref="AH219" start="0" length="0">
    <dxf>
      <alignment horizontal="general" vertical="bottom" wrapText="0" readingOrder="0"/>
    </dxf>
  </rfmt>
  <rfmt sheetId="2" sqref="AI219" start="0" length="0">
    <dxf>
      <alignment horizontal="general" vertical="bottom" wrapText="0" readingOrder="0"/>
    </dxf>
  </rfmt>
  <rfmt sheetId="2" sqref="AJ219" start="0" length="0">
    <dxf>
      <alignment horizontal="general" vertical="bottom" wrapText="0" readingOrder="0"/>
    </dxf>
  </rfmt>
  <rfmt sheetId="2" sqref="AK219" start="0" length="0">
    <dxf>
      <alignment horizontal="general" vertical="bottom" wrapText="0" readingOrder="0"/>
    </dxf>
  </rfmt>
  <rfmt sheetId="2" sqref="A219:XFD219" start="0" length="0">
    <dxf>
      <alignment horizontal="general" vertical="bottom" wrapText="0" readingOrder="0"/>
    </dxf>
  </rfmt>
  <rcc rId="3903" sId="2">
    <nc r="A220">
      <v>218</v>
    </nc>
  </rcc>
  <rcc rId="3904" sId="2">
    <nc r="C220" t="inlineStr">
      <is>
        <t>CDAR2_IG_PERSADVCAREPLAN_R1_D1_2016JAN_Vol2_Templates_and_Supporting_Material</t>
      </is>
    </nc>
  </rcc>
  <rcc rId="3905" sId="2">
    <nc r="D220">
      <v>1.1000000000000001</v>
    </nc>
  </rcc>
  <rcc rId="3906" sId="2">
    <nc r="H220" t="inlineStr">
      <is>
        <t>A-T</t>
      </is>
    </nc>
  </rcc>
  <rcc rId="3907" sId="2">
    <nc r="I220" t="inlineStr">
      <is>
        <t>The document may contain a structured body, or it may contain a non-xml body that includes the advance care plan information by reference to a pdf document or by embedding the pdf information.</t>
      </is>
    </nc>
  </rcc>
  <rcc rId="3908" sId="2">
    <nc r="J220" t="inlineStr">
      <is>
        <t>The document may contain a structured body, or it may contain a non-xml body that includes the advance care plan information by reference to a PDF document or by embedding the PDF information.</t>
      </is>
    </nc>
  </rcc>
  <rcc rId="3909" sId="2">
    <nc r="K220" t="inlineStr">
      <is>
        <t>PDF should be capitalized as it is an acronym for Portable Document Format.</t>
      </is>
    </nc>
  </rcc>
  <rcc rId="3910" sId="2">
    <nc r="M220" t="inlineStr">
      <is>
        <t>BV 1/28/2016</t>
      </is>
    </nc>
  </rcc>
  <rcc rId="3911" sId="2">
    <nc r="N220" t="inlineStr">
      <is>
        <t>Persuasive</t>
      </is>
    </nc>
  </rcc>
  <rcc rId="3912" sId="2">
    <nc r="R220" t="inlineStr">
      <is>
        <t>Will adopt proposed wording change.</t>
      </is>
    </nc>
  </rcc>
  <rcc rId="3913" sId="2" numFmtId="4">
    <nc r="T220">
      <v>20</v>
    </nc>
  </rcc>
  <rcc rId="3914" sId="2" numFmtId="4">
    <nc r="U220">
      <v>0</v>
    </nc>
  </rcc>
  <rcc rId="3915" sId="2" numFmtId="4">
    <nc r="V220">
      <v>4</v>
    </nc>
  </rcc>
  <rcc rId="3916" sId="2">
    <nc r="Y220">
      <f>'C:\Users\lisa.nelson\Documents\05 P20150701 ADVault\04 HL7 Personal ECACP Project\000 Ballot Results 20160104\Peronal Advance Care Directive\[CDAR2_IG_PERSADVCAREPLAN_R1_D1_2016JAN_Brian_Scheller_20160104161438.xls]Submitter'!$F$3</f>
    </nc>
  </rcc>
  <rcc rId="3917" sId="2">
    <nc r="Z220">
      <f>'C:\Users\lisa.nelson\Documents\05 P20150701 ADVault\04 HL7 Personal ECACP Project\000 Ballot Results 20160104\Peronal Advance Care Directive\[CDAR2_IG_PERSADVCAREPLAN_R1_D1_2016JAN_Brian_Scheller_20160104161438.xls]Submitter'!$F$6</f>
    </nc>
  </rcc>
  <rfmt sheetId="2" sqref="AA220" start="0" length="0">
    <dxf>
      <alignment horizontal="left" wrapText="1" readingOrder="0"/>
    </dxf>
  </rfmt>
  <rfmt sheetId="2" sqref="AB220" start="0" length="0">
    <dxf>
      <alignment horizontal="left" wrapText="1" readingOrder="0"/>
    </dxf>
  </rfmt>
  <rfmt sheetId="2" sqref="AF220" start="0" length="0">
    <dxf>
      <alignment horizontal="left" vertical="top" wrapText="1" readingOrder="0"/>
    </dxf>
  </rfmt>
  <rfmt sheetId="2" sqref="AG220" start="0" length="0">
    <dxf>
      <alignment horizontal="general" vertical="bottom" wrapText="0" readingOrder="0"/>
    </dxf>
  </rfmt>
  <rfmt sheetId="2" sqref="AH220" start="0" length="0">
    <dxf>
      <alignment horizontal="general" vertical="bottom" wrapText="0" readingOrder="0"/>
    </dxf>
  </rfmt>
  <rfmt sheetId="2" sqref="AI220" start="0" length="0">
    <dxf>
      <alignment horizontal="general" vertical="bottom" wrapText="0" readingOrder="0"/>
    </dxf>
  </rfmt>
  <rfmt sheetId="2" sqref="AJ220" start="0" length="0">
    <dxf>
      <alignment horizontal="general" vertical="bottom" wrapText="0" readingOrder="0"/>
    </dxf>
  </rfmt>
  <rfmt sheetId="2" sqref="AK220" start="0" length="0">
    <dxf>
      <alignment horizontal="general" vertical="bottom" wrapText="0" readingOrder="0"/>
    </dxf>
  </rfmt>
  <rfmt sheetId="2" sqref="A220:XFD220" start="0" length="0">
    <dxf>
      <alignment horizontal="general" vertical="bottom" wrapText="0" readingOrder="0"/>
    </dxf>
  </rfmt>
  <rcc rId="3918" sId="2">
    <nc r="A221">
      <v>219</v>
    </nc>
  </rcc>
  <rcc rId="3919" sId="2">
    <nc r="C221" t="inlineStr">
      <is>
        <t>CDAR2_IG_PERSADVCAREPLAN_R1_D1_2016JAN_Vol2_Templates_and_Supporting_Material</t>
      </is>
    </nc>
  </rcc>
  <rcc rId="3920" sId="2">
    <nc r="D221">
      <v>1.1000000000000001</v>
    </nc>
  </rcc>
  <rcc rId="3921" sId="2">
    <nc r="H221" t="inlineStr">
      <is>
        <t>A-T</t>
      </is>
    </nc>
  </rcc>
  <rcc rId="3922" sId="2">
    <nc r="I221" t="inlineStr">
      <is>
        <t>Use the nonxml body text when the personal advance care plan information is being embedded as a pdf.</t>
      </is>
    </nc>
  </rcc>
  <rcc rId="3923" sId="2">
    <nc r="J221" t="inlineStr">
      <is>
        <t>Use the nonxml body text when the personal advance care plan information is being embedded as a PDF.</t>
      </is>
    </nc>
  </rcc>
  <rcc rId="3924" sId="2">
    <nc r="K221" t="inlineStr">
      <is>
        <t>PDF should be capitalized as it is an acronym for Portable Document Format.</t>
      </is>
    </nc>
  </rcc>
  <rcc rId="3925" sId="2">
    <nc r="M221" t="inlineStr">
      <is>
        <t>BV 1/28/2016</t>
      </is>
    </nc>
  </rcc>
  <rcc rId="3926" sId="2">
    <nc r="N221" t="inlineStr">
      <is>
        <t>Persuasive</t>
      </is>
    </nc>
  </rcc>
  <rcc rId="3927" sId="2">
    <nc r="R221" t="inlineStr">
      <is>
        <t>Will adopt proposed wording change.</t>
      </is>
    </nc>
  </rcc>
  <rcc rId="3928" sId="2" numFmtId="4">
    <nc r="T221">
      <v>20</v>
    </nc>
  </rcc>
  <rcc rId="3929" sId="2" numFmtId="4">
    <nc r="U221">
      <v>0</v>
    </nc>
  </rcc>
  <rcc rId="3930" sId="2" numFmtId="4">
    <nc r="V221">
      <v>4</v>
    </nc>
  </rcc>
  <rcc rId="3931" sId="2">
    <nc r="Y221">
      <f>'C:\Users\lisa.nelson\Documents\05 P20150701 ADVault\04 HL7 Personal ECACP Project\000 Ballot Results 20160104\Peronal Advance Care Directive\[CDAR2_IG_PERSADVCAREPLAN_R1_D1_2016JAN_Brian_Scheller_20160104161438.xls]Submitter'!$F$3</f>
    </nc>
  </rcc>
  <rcc rId="3932" sId="2">
    <nc r="Z221">
      <f>'C:\Users\lisa.nelson\Documents\05 P20150701 ADVault\04 HL7 Personal ECACP Project\000 Ballot Results 20160104\Peronal Advance Care Directive\[CDAR2_IG_PERSADVCAREPLAN_R1_D1_2016JAN_Brian_Scheller_20160104161438.xls]Submitter'!$F$6</f>
    </nc>
  </rcc>
  <rfmt sheetId="2" sqref="AA221" start="0" length="0">
    <dxf>
      <alignment horizontal="left" wrapText="1" readingOrder="0"/>
    </dxf>
  </rfmt>
  <rfmt sheetId="2" sqref="AB221" start="0" length="0">
    <dxf>
      <alignment horizontal="left" wrapText="1" readingOrder="0"/>
    </dxf>
  </rfmt>
  <rfmt sheetId="2" sqref="AF221" start="0" length="0">
    <dxf>
      <alignment horizontal="left" vertical="top" wrapText="1" readingOrder="0"/>
    </dxf>
  </rfmt>
  <rfmt sheetId="2" sqref="AG221" start="0" length="0">
    <dxf>
      <alignment horizontal="general" vertical="bottom" wrapText="0" readingOrder="0"/>
    </dxf>
  </rfmt>
  <rfmt sheetId="2" sqref="AH221" start="0" length="0">
    <dxf>
      <alignment horizontal="general" vertical="bottom" wrapText="0" readingOrder="0"/>
    </dxf>
  </rfmt>
  <rfmt sheetId="2" sqref="AI221" start="0" length="0">
    <dxf>
      <alignment horizontal="general" vertical="bottom" wrapText="0" readingOrder="0"/>
    </dxf>
  </rfmt>
  <rfmt sheetId="2" sqref="AJ221" start="0" length="0">
    <dxf>
      <alignment horizontal="general" vertical="bottom" wrapText="0" readingOrder="0"/>
    </dxf>
  </rfmt>
  <rfmt sheetId="2" sqref="AK221" start="0" length="0">
    <dxf>
      <alignment horizontal="general" vertical="bottom" wrapText="0" readingOrder="0"/>
    </dxf>
  </rfmt>
  <rfmt sheetId="2" sqref="A221:XFD221" start="0" length="0">
    <dxf>
      <alignment horizontal="general" vertical="bottom" wrapText="0" readingOrder="0"/>
    </dxf>
  </rfmt>
  <rcc rId="3933" sId="2">
    <nc r="A222">
      <v>220</v>
    </nc>
  </rcc>
  <rcc rId="3934" sId="2">
    <nc r="C222" t="inlineStr">
      <is>
        <t>CDAR2_IG_PERSADVCAREPLAN_R1_D1_2016JAN_Vol2_Templates_and_Supporting_Material</t>
      </is>
    </nc>
  </rcc>
  <rcc rId="3935" sId="2">
    <nc r="D222">
      <v>1.1000000000000001</v>
    </nc>
  </rcc>
  <rcc rId="3936" sId="2">
    <nc r="H222" t="inlineStr">
      <is>
        <t>A-T</t>
      </is>
    </nc>
  </rcc>
  <rcc rId="3937" sId="2">
    <nc r="I222" t="inlineStr">
      <is>
        <t>Use the nonxml body reference when the personal advance care plan information is being included in a referenced pdf file.</t>
      </is>
    </nc>
  </rcc>
  <rcc rId="3938" sId="2">
    <nc r="J222" t="inlineStr">
      <is>
        <t>Use the nonxml body reference when the personal advance care plan information is being included in a referenced PDF file.</t>
      </is>
    </nc>
  </rcc>
  <rcc rId="3939" sId="2">
    <nc r="K222" t="inlineStr">
      <is>
        <t>PDF should be capitalized as it is an acronym for Portable Document Format.</t>
      </is>
    </nc>
  </rcc>
  <rcc rId="3940" sId="2">
    <nc r="M222" t="inlineStr">
      <is>
        <t>BV 1/28/2016</t>
      </is>
    </nc>
  </rcc>
  <rcc rId="3941" sId="2">
    <nc r="N222" t="inlineStr">
      <is>
        <t>Persuasive</t>
      </is>
    </nc>
  </rcc>
  <rcc rId="3942" sId="2">
    <nc r="R222" t="inlineStr">
      <is>
        <t>Will adopt proposed wording change.</t>
      </is>
    </nc>
  </rcc>
  <rcc rId="3943" sId="2" numFmtId="4">
    <nc r="T222">
      <v>20</v>
    </nc>
  </rcc>
  <rcc rId="3944" sId="2" numFmtId="4">
    <nc r="U222">
      <v>0</v>
    </nc>
  </rcc>
  <rcc rId="3945" sId="2" numFmtId="4">
    <nc r="V222">
      <v>4</v>
    </nc>
  </rcc>
  <rcc rId="3946" sId="2">
    <nc r="Y222">
      <f>'C:\Users\lisa.nelson\Documents\05 P20150701 ADVault\04 HL7 Personal ECACP Project\000 Ballot Results 20160104\Peronal Advance Care Directive\[CDAR2_IG_PERSADVCAREPLAN_R1_D1_2016JAN_Brian_Scheller_20160104161438.xls]Submitter'!$F$3</f>
    </nc>
  </rcc>
  <rcc rId="3947" sId="2">
    <nc r="Z222">
      <f>'C:\Users\lisa.nelson\Documents\05 P20150701 ADVault\04 HL7 Personal ECACP Project\000 Ballot Results 20160104\Peronal Advance Care Directive\[CDAR2_IG_PERSADVCAREPLAN_R1_D1_2016JAN_Brian_Scheller_20160104161438.xls]Submitter'!$F$6</f>
    </nc>
  </rcc>
  <rfmt sheetId="2" sqref="AA222" start="0" length="0">
    <dxf>
      <alignment horizontal="left" wrapText="1" readingOrder="0"/>
    </dxf>
  </rfmt>
  <rfmt sheetId="2" sqref="AB222" start="0" length="0">
    <dxf>
      <alignment horizontal="left" wrapText="1" readingOrder="0"/>
    </dxf>
  </rfmt>
  <rfmt sheetId="2" sqref="AF222" start="0" length="0">
    <dxf>
      <alignment horizontal="left" vertical="top" wrapText="1" readingOrder="0"/>
    </dxf>
  </rfmt>
  <rfmt sheetId="2" sqref="AG222" start="0" length="0">
    <dxf>
      <alignment horizontal="general" vertical="bottom" wrapText="0" readingOrder="0"/>
    </dxf>
  </rfmt>
  <rfmt sheetId="2" sqref="AH222" start="0" length="0">
    <dxf>
      <alignment horizontal="general" vertical="bottom" wrapText="0" readingOrder="0"/>
    </dxf>
  </rfmt>
  <rfmt sheetId="2" sqref="AI222" start="0" length="0">
    <dxf>
      <alignment horizontal="general" vertical="bottom" wrapText="0" readingOrder="0"/>
    </dxf>
  </rfmt>
  <rfmt sheetId="2" sqref="AJ222" start="0" length="0">
    <dxf>
      <alignment horizontal="general" vertical="bottom" wrapText="0" readingOrder="0"/>
    </dxf>
  </rfmt>
  <rfmt sheetId="2" sqref="AK222" start="0" length="0">
    <dxf>
      <alignment horizontal="general" vertical="bottom" wrapText="0" readingOrder="0"/>
    </dxf>
  </rfmt>
  <rfmt sheetId="2" sqref="A222:XFD222" start="0" length="0">
    <dxf>
      <alignment horizontal="general" vertical="bottom" wrapText="0" readingOrder="0"/>
    </dxf>
  </rfmt>
  <rcc rId="3948" sId="2">
    <nc r="A223">
      <v>221</v>
    </nc>
  </rcc>
  <rcc rId="3949" sId="2">
    <nc r="C223" t="inlineStr">
      <is>
        <t>CDAR2_IG_PERSADVCAREPLAN_R1_D1_2016JAN_Vol2_Templates_and_Supporting_Material</t>
      </is>
    </nc>
  </rcc>
  <rcc rId="3950" sId="2">
    <nc r="D223" t="inlineStr">
      <is>
        <t>1.2.5.iii</t>
      </is>
    </nc>
  </rcc>
  <rcc rId="3951" sId="2">
    <nc r="H223" t="inlineStr">
      <is>
        <t>Neg-Mi</t>
      </is>
    </nc>
  </rcc>
  <rcc rId="3952" sId="2">
    <nc r="I223" t="inlineStr">
      <is>
        <t>This assignedAuthor SHALL NOT contain [0..0] assignedAuthoringDevice (CONF:2211-33108).</t>
      </is>
    </nc>
  </rcc>
  <rcc rId="3953" sId="2">
    <nc r="K223" t="inlineStr">
      <is>
        <t>I believe that the goal is to exclude the inclusion of an assignedAuthoringDevice element.  Is this the correct way to express that exclusion?  I read it as "The assignedAuthor shall not contain 0 assignedAuthoringDevices".  If it shall not contain 0, then it shall contain more than 0.  Should it be: This assignedAuthor SHALL NOT contain [1..*] assignedAuthoringDevice (CONF:2211-33108).</t>
      </is>
    </nc>
  </rcc>
  <rcc rId="3954" sId="2">
    <nc r="M223" t="inlineStr">
      <is>
        <t xml:space="preserve">F2F SHALL NOT </t>
      </is>
    </nc>
  </rcc>
  <rcc rId="3955" sId="2">
    <nc r="R223" t="inlineStr">
      <is>
        <t>Need to clarify the syntax used for SHALL NOT have any.</t>
      </is>
    </nc>
  </rcc>
  <rcc rId="3956" sId="2">
    <nc r="Y223">
      <f>'C:\Users\lisa.nelson\Documents\05 P20150701 ADVault\04 HL7 Personal ECACP Project\000 Ballot Results 20160104\Peronal Advance Care Directive\[CDAR2_IG_PERSADVCAREPLAN_R1_D1_2016JAN_Brian_Scheller_20160104161438.xls]Submitter'!$F$3</f>
    </nc>
  </rcc>
  <rcc rId="3957" sId="2">
    <nc r="Z223">
      <f>'C:\Users\lisa.nelson\Documents\05 P20150701 ADVault\04 HL7 Personal ECACP Project\000 Ballot Results 20160104\Peronal Advance Care Directive\[CDAR2_IG_PERSADVCAREPLAN_R1_D1_2016JAN_Brian_Scheller_20160104161438.xls]Submitter'!$F$6</f>
    </nc>
  </rcc>
  <rfmt sheetId="2" sqref="AA223" start="0" length="0">
    <dxf>
      <alignment horizontal="left" wrapText="1" readingOrder="0"/>
    </dxf>
  </rfmt>
  <rfmt sheetId="2" sqref="AB223" start="0" length="0">
    <dxf>
      <alignment horizontal="left" wrapText="1" readingOrder="0"/>
    </dxf>
  </rfmt>
  <rfmt sheetId="2" sqref="AF223" start="0" length="0">
    <dxf>
      <alignment horizontal="left" vertical="top" wrapText="1" readingOrder="0"/>
    </dxf>
  </rfmt>
  <rfmt sheetId="2" sqref="AG223" start="0" length="0">
    <dxf>
      <alignment horizontal="general" vertical="bottom" wrapText="0" readingOrder="0"/>
    </dxf>
  </rfmt>
  <rfmt sheetId="2" sqref="AH223" start="0" length="0">
    <dxf>
      <alignment horizontal="general" vertical="bottom" wrapText="0" readingOrder="0"/>
    </dxf>
  </rfmt>
  <rfmt sheetId="2" sqref="AI223" start="0" length="0">
    <dxf>
      <alignment horizontal="general" vertical="bottom" wrapText="0" readingOrder="0"/>
    </dxf>
  </rfmt>
  <rfmt sheetId="2" sqref="AJ223" start="0" length="0">
    <dxf>
      <alignment horizontal="general" vertical="bottom" wrapText="0" readingOrder="0"/>
    </dxf>
  </rfmt>
  <rfmt sheetId="2" sqref="AK223" start="0" length="0">
    <dxf>
      <alignment horizontal="general" vertical="bottom" wrapText="0" readingOrder="0"/>
    </dxf>
  </rfmt>
  <rfmt sheetId="2" sqref="A223:XFD223" start="0" length="0">
    <dxf>
      <alignment horizontal="general" vertical="bottom" wrapText="0" readingOrder="0"/>
    </dxf>
  </rfmt>
  <rcc rId="3958" sId="2">
    <nc r="A224">
      <v>222</v>
    </nc>
  </rcc>
  <rcc rId="3959" sId="2">
    <nc r="C224" t="inlineStr">
      <is>
        <t>CDAR2_IG_PERSADVCAREPLAN_R1_D1_2016JAN_Vol2_Templates_and_Supporting_Material</t>
      </is>
    </nc>
  </rcc>
  <rcc rId="3960" sId="2">
    <nc r="D224" t="inlineStr">
      <is>
        <t>1.2.8</t>
      </is>
    </nc>
  </rcc>
  <rcc rId="3961" sId="2">
    <nc r="H224" t="inlineStr">
      <is>
        <t>A-T</t>
      </is>
    </nc>
  </rcc>
  <rcc rId="3962" sId="2">
    <nc r="I224" t="inlineStr">
      <is>
        <t>A Notary Public may serve a the legal authenticator of an advance directive.</t>
      </is>
    </nc>
  </rcc>
  <rcc rId="3963" sId="2">
    <nc r="J224" t="inlineStr">
      <is>
        <t>A Notary Public may serve as the legal authenticator of an advance directive.</t>
      </is>
    </nc>
  </rcc>
  <rcc rId="3964" sId="2">
    <nc r="K224" t="inlineStr">
      <is>
        <t>as misspelled</t>
      </is>
    </nc>
  </rcc>
  <rcc rId="3965" sId="2">
    <nc r="M224" t="inlineStr">
      <is>
        <t>BV 1/28/2016</t>
      </is>
    </nc>
  </rcc>
  <rcc rId="3966" sId="2">
    <nc r="N224" t="inlineStr">
      <is>
        <t>Persuasive</t>
      </is>
    </nc>
  </rcc>
  <rcc rId="3967" sId="2">
    <nc r="R224" t="inlineStr">
      <is>
        <t>Will adopt proposed wording change.</t>
      </is>
    </nc>
  </rcc>
  <rcc rId="3968" sId="2" numFmtId="4">
    <nc r="T224">
      <v>20</v>
    </nc>
  </rcc>
  <rcc rId="3969" sId="2" numFmtId="4">
    <nc r="U224">
      <v>0</v>
    </nc>
  </rcc>
  <rcc rId="3970" sId="2" numFmtId="4">
    <nc r="V224">
      <v>4</v>
    </nc>
  </rcc>
  <rcc rId="3971" sId="2">
    <nc r="Y224">
      <f>'C:\Users\lisa.nelson\Documents\05 P20150701 ADVault\04 HL7 Personal ECACP Project\000 Ballot Results 20160104\Peronal Advance Care Directive\[CDAR2_IG_PERSADVCAREPLAN_R1_D1_2016JAN_Brian_Scheller_20160104161438.xls]Submitter'!$F$3</f>
    </nc>
  </rcc>
  <rcc rId="3972" sId="2">
    <nc r="Z224">
      <f>'C:\Users\lisa.nelson\Documents\05 P20150701 ADVault\04 HL7 Personal ECACP Project\000 Ballot Results 20160104\Peronal Advance Care Directive\[CDAR2_IG_PERSADVCAREPLAN_R1_D1_2016JAN_Brian_Scheller_20160104161438.xls]Submitter'!$F$6</f>
    </nc>
  </rcc>
  <rfmt sheetId="2" sqref="AA224" start="0" length="0">
    <dxf>
      <alignment horizontal="left" wrapText="1" readingOrder="0"/>
    </dxf>
  </rfmt>
  <rfmt sheetId="2" sqref="AB224" start="0" length="0">
    <dxf>
      <alignment horizontal="left" wrapText="1" readingOrder="0"/>
    </dxf>
  </rfmt>
  <rfmt sheetId="2" sqref="AF224" start="0" length="0">
    <dxf>
      <alignment horizontal="left" vertical="top" wrapText="1" readingOrder="0"/>
    </dxf>
  </rfmt>
  <rfmt sheetId="2" sqref="AG224" start="0" length="0">
    <dxf>
      <alignment horizontal="general" vertical="bottom" wrapText="0" readingOrder="0"/>
    </dxf>
  </rfmt>
  <rfmt sheetId="2" sqref="AH224" start="0" length="0">
    <dxf>
      <alignment horizontal="general" vertical="bottom" wrapText="0" readingOrder="0"/>
    </dxf>
  </rfmt>
  <rfmt sheetId="2" sqref="AI224" start="0" length="0">
    <dxf>
      <alignment horizontal="general" vertical="bottom" wrapText="0" readingOrder="0"/>
    </dxf>
  </rfmt>
  <rfmt sheetId="2" sqref="AJ224" start="0" length="0">
    <dxf>
      <alignment horizontal="general" vertical="bottom" wrapText="0" readingOrder="0"/>
    </dxf>
  </rfmt>
  <rfmt sheetId="2" sqref="AK224" start="0" length="0">
    <dxf>
      <alignment horizontal="general" vertical="bottom" wrapText="0" readingOrder="0"/>
    </dxf>
  </rfmt>
  <rfmt sheetId="2" sqref="A224:XFD224" start="0" length="0">
    <dxf>
      <alignment horizontal="general" vertical="bottom" wrapText="0" readingOrder="0"/>
    </dxf>
  </rfmt>
  <rcc rId="3973" sId="2">
    <nc r="A225">
      <v>223</v>
    </nc>
  </rcc>
  <rcc rId="3974" sId="2">
    <nc r="C225" t="inlineStr">
      <is>
        <t>CDAR2_IG_PERSADVCAREPLAN_R1_D1_2016JAN_Vol2_Templates_and_Supporting_Material</t>
      </is>
    </nc>
  </rcc>
  <rcc rId="3975" sId="2">
    <nc r="D225">
      <v>3.6</v>
    </nc>
  </rcc>
  <rcc rId="3976" sId="2">
    <nc r="H225" t="inlineStr">
      <is>
        <t>A-T</t>
      </is>
    </nc>
  </rcc>
  <rcc rId="3977" sId="2">
    <nc r="I225" t="inlineStr">
      <is>
        <t>A personal health goal statement may one or more related components.</t>
      </is>
    </nc>
  </rcc>
  <rcc rId="3978" sId="2">
    <nc r="J225" t="inlineStr">
      <is>
        <t>A personal health goal statement may have one or more related components.</t>
      </is>
    </nc>
  </rcc>
  <rcc rId="3979" sId="2">
    <nc r="K225" t="inlineStr">
      <is>
        <t>missing word. Have?</t>
      </is>
    </nc>
  </rcc>
  <rcc rId="3980" sId="2">
    <nc r="M225" t="inlineStr">
      <is>
        <t>BV 1/28/2016</t>
      </is>
    </nc>
  </rcc>
  <rcc rId="3981" sId="2">
    <nc r="N225" t="inlineStr">
      <is>
        <t>Persuasive</t>
      </is>
    </nc>
  </rcc>
  <rcc rId="3982" sId="2">
    <nc r="R225" t="inlineStr">
      <is>
        <t>Will adopt proposed wording change.</t>
      </is>
    </nc>
  </rcc>
  <rcc rId="3983" sId="2" numFmtId="4">
    <nc r="T225">
      <v>20</v>
    </nc>
  </rcc>
  <rcc rId="3984" sId="2" numFmtId="4">
    <nc r="U225">
      <v>0</v>
    </nc>
  </rcc>
  <rcc rId="3985" sId="2" numFmtId="4">
    <nc r="V225">
      <v>4</v>
    </nc>
  </rcc>
  <rcc rId="3986" sId="2">
    <nc r="Y225">
      <f>'C:\Users\lisa.nelson\Documents\05 P20150701 ADVault\04 HL7 Personal ECACP Project\000 Ballot Results 20160104\Peronal Advance Care Directive\[CDAR2_IG_PERSADVCAREPLAN_R1_D1_2016JAN_Brian_Scheller_20160104161438.xls]Submitter'!$F$3</f>
    </nc>
  </rcc>
  <rfmt sheetId="2" sqref="AA225" start="0" length="0">
    <dxf>
      <alignment horizontal="left" wrapText="1" readingOrder="0"/>
    </dxf>
  </rfmt>
  <rfmt sheetId="2" sqref="AB225" start="0" length="0">
    <dxf>
      <alignment horizontal="left" wrapText="1" readingOrder="0"/>
    </dxf>
  </rfmt>
  <rfmt sheetId="2" sqref="AF225" start="0" length="0">
    <dxf>
      <alignment horizontal="left" vertical="top" wrapText="1" readingOrder="0"/>
    </dxf>
  </rfmt>
  <rfmt sheetId="2" sqref="AG225" start="0" length="0">
    <dxf>
      <alignment horizontal="general" vertical="bottom" wrapText="0" readingOrder="0"/>
    </dxf>
  </rfmt>
  <rfmt sheetId="2" sqref="AH225" start="0" length="0">
    <dxf>
      <alignment horizontal="general" vertical="bottom" wrapText="0" readingOrder="0"/>
    </dxf>
  </rfmt>
  <rfmt sheetId="2" sqref="AI225" start="0" length="0">
    <dxf>
      <alignment horizontal="general" vertical="bottom" wrapText="0" readingOrder="0"/>
    </dxf>
  </rfmt>
  <rfmt sheetId="2" sqref="AJ225" start="0" length="0">
    <dxf>
      <alignment horizontal="general" vertical="bottom" wrapText="0" readingOrder="0"/>
    </dxf>
  </rfmt>
  <rfmt sheetId="2" sqref="AK225" start="0" length="0">
    <dxf>
      <alignment horizontal="general" vertical="bottom" wrapText="0" readingOrder="0"/>
    </dxf>
  </rfmt>
  <rfmt sheetId="2" sqref="A225:XFD225" start="0" length="0">
    <dxf>
      <alignment horizontal="general" vertical="bottom" wrapText="0" readingOrder="0"/>
    </dxf>
  </rfmt>
  <rcc rId="3987" sId="2">
    <nc r="A226">
      <v>224</v>
    </nc>
  </rcc>
  <rcc rId="3988" sId="2">
    <nc r="C226" t="inlineStr">
      <is>
        <t>CDAR2_IG_PERSADVCAREPLAN_R1_D1_2016JAN_Vol1_Introductory_Material</t>
      </is>
    </nc>
  </rcc>
  <rcc rId="3989" sId="2">
    <nc r="D226" t="inlineStr">
      <is>
        <t>General comment</t>
      </is>
    </nc>
  </rcc>
  <rcc rId="3990" sId="2">
    <nc r="K226" t="inlineStr">
      <is>
        <t>While I agree that PACPs are helpful especially when people cannot speak for themselves, they are also valuable even when people can speak for themselves. The literature shows that people are frequently reluctant to verbally state their wishes. PACP documents may help to increase the rate that patients and providers have verbal conversations because patients would have clarified their values in order to create the document. Also, providers, having exposure to their patients' documented wishes, would be aware of the discordance between care plans and wishes and prompt further discussion.</t>
      </is>
    </nc>
  </rcc>
  <rcc rId="3991" sId="2">
    <nc r="M226" t="inlineStr">
      <is>
        <t>BV 2/18/2016</t>
      </is>
    </nc>
  </rcc>
  <rcc rId="3992" sId="2">
    <nc r="N226" t="inlineStr">
      <is>
        <t>Persuasive with mod</t>
      </is>
    </nc>
  </rcc>
  <rcc rId="3993" sId="2">
    <nc r="R226" t="inlineStr">
      <is>
        <t>Will add this point in Volume 1.</t>
      </is>
    </nc>
  </rcc>
  <rcc rId="3994" sId="2" numFmtId="4">
    <nc r="T226">
      <v>15</v>
    </nc>
  </rcc>
  <rcc rId="3995" sId="2" numFmtId="4">
    <nc r="U226">
      <v>0</v>
    </nc>
  </rcc>
  <rcc rId="3996" sId="2" numFmtId="4">
    <nc r="V226">
      <v>0</v>
    </nc>
  </rcc>
  <rcc rId="3997" sId="2">
    <nc r="Y226">
      <f>'C:\Users\lisa.nelson\Documents\05 P20150701 ADVault\04 HL7 Personal ECACP Project\000 Ballot Results 20160104\Peronal Advance Care Directive\[CDAR2_IG_PERSADVCAREPLAN_R1_D1_2016JAN_Brian_Scheller_20160104161438.xls]Submitter'!$F$3</f>
    </nc>
  </rcc>
  <rcc rId="3998" sId="2">
    <nc r="Z226">
      <f>'C:\Users\lisa.nelson\Documents\05 P20150701 ADVault\04 HL7 Personal ECACP Project\000 Ballot Results 20160104\Peronal Advance Care Directive\[CDAR2_IG_PERSADVCAREPLAN_R1_D1_2016JAN_Brian_Scheller_20160104161438.xls]Submitter'!$F$6</f>
    </nc>
  </rcc>
  <rcc rId="3999" sId="2" odxf="1" dxf="1">
    <nc r="AA226" t="inlineStr">
      <is>
        <t>David Foster</t>
      </is>
    </nc>
    <odxf>
      <alignment horizontal="general" wrapText="0" readingOrder="0"/>
    </odxf>
    <ndxf>
      <alignment horizontal="left" wrapText="1" readingOrder="0"/>
    </ndxf>
  </rcc>
  <rcc rId="4000" sId="2" odxf="1" s="1" dxf="1">
    <nc r="AB226" t="inlineStr">
      <is>
        <t>dfoster@healthwise.org</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26" start="0" length="0">
    <dxf>
      <alignment horizontal="left" vertical="top" wrapText="1" readingOrder="0"/>
    </dxf>
  </rfmt>
  <rfmt sheetId="2" sqref="AG226" start="0" length="0">
    <dxf>
      <alignment horizontal="general" vertical="bottom" wrapText="0" readingOrder="0"/>
    </dxf>
  </rfmt>
  <rfmt sheetId="2" sqref="AH226" start="0" length="0">
    <dxf>
      <alignment horizontal="general" vertical="bottom" wrapText="0" readingOrder="0"/>
    </dxf>
  </rfmt>
  <rfmt sheetId="2" sqref="AI226" start="0" length="0">
    <dxf>
      <alignment horizontal="general" vertical="bottom" wrapText="0" readingOrder="0"/>
    </dxf>
  </rfmt>
  <rfmt sheetId="2" sqref="AJ226" start="0" length="0">
    <dxf>
      <alignment horizontal="general" vertical="bottom" wrapText="0" readingOrder="0"/>
    </dxf>
  </rfmt>
  <rfmt sheetId="2" sqref="AK226" start="0" length="0">
    <dxf>
      <alignment horizontal="general" vertical="bottom" wrapText="0" readingOrder="0"/>
    </dxf>
  </rfmt>
  <rfmt sheetId="2" sqref="A226:XFD226" start="0" length="0">
    <dxf>
      <alignment horizontal="general" vertical="bottom" wrapText="0" readingOrder="0"/>
    </dxf>
  </rfmt>
  <rcc rId="4001" sId="2">
    <nc r="A227">
      <v>225</v>
    </nc>
  </rcc>
  <rcc rId="4002" sId="2" odxf="1" dxf="1">
    <nc r="B227" t="inlineStr">
      <is>
        <t>StDocs</t>
      </is>
    </nc>
    <odxf>
      <border outline="0">
        <left/>
      </border>
    </odxf>
    <ndxf>
      <border outline="0">
        <left style="thin">
          <color indexed="64"/>
        </left>
      </border>
    </ndxf>
  </rcc>
  <rfmt sheetId="2" sqref="C227" start="0" length="0">
    <dxf>
      <fill>
        <patternFill>
          <bgColor rgb="FFCCCCFF"/>
        </patternFill>
      </fill>
    </dxf>
  </rfmt>
  <rcc rId="4003" sId="2" odxf="1" dxf="1">
    <nc r="D227" t="inlineStr">
      <is>
        <t xml:space="preserve">CDAR2_IG_PERSADVCAREPLAN_R1_D1_2016JAN_Vol1_Introductory_Material.pdf </t>
      </is>
    </nc>
    <odxf>
      <alignment horizontal="left" readingOrder="0"/>
      <border outline="0">
        <left/>
      </border>
    </odxf>
    <ndxf>
      <alignment horizontal="general" readingOrder="0"/>
      <border outline="0">
        <left style="thin">
          <color indexed="64"/>
        </left>
      </border>
    </ndxf>
  </rcc>
  <rcc rId="4004" sId="2" odxf="1" dxf="1">
    <nc r="E227" t="inlineStr">
      <is>
        <t xml:space="preserve">A P P E N D I X   E  
C O D E D   C O N T E N T   C R O S S WA L K Table 111  "Crosswalk between Personal Advance Care Plan Entry Types and Advance Directive Observation Types" </t>
      </is>
    </nc>
    <odxf>
      <alignment horizontal="left" readingOrder="0"/>
      <border outline="0">
        <left/>
      </border>
    </odxf>
    <ndxf>
      <alignment horizontal="general" readingOrder="0"/>
      <border outline="0">
        <left style="thin">
          <color indexed="64"/>
        </left>
      </border>
    </ndxf>
  </rcc>
  <rfmt sheetId="2" sqref="F227" start="0" length="0">
    <dxf>
      <alignment horizontal="general" readingOrder="0"/>
    </dxf>
  </rfmt>
  <rfmt sheetId="2" sqref="G227" start="0" length="0">
    <dxf>
      <alignment horizontal="general" readingOrder="0"/>
    </dxf>
  </rfmt>
  <rcc rId="4005" sId="2" odxf="1" dxf="1">
    <nc r="H227" t="inlineStr">
      <is>
        <t>A-C</t>
      </is>
    </nc>
    <odxf>
      <alignment horizontal="center" readingOrder="0"/>
    </odxf>
    <ndxf>
      <alignment horizontal="general" readingOrder="0"/>
    </ndxf>
  </rcc>
  <rcc rId="4006" sId="2">
    <nc r="K227" t="inlineStr">
      <is>
        <t xml:space="preserve">Seems problematic, is innacurate semantically. Instead would use the LOINC terms as the Value Set. Alternatively, possibly  SNOMED CT Observalbes cold be made to represent content. </t>
      </is>
    </nc>
  </rcc>
  <rcc rId="4007" sId="2">
    <nc r="L227" t="inlineStr">
      <is>
        <t>No</t>
      </is>
    </nc>
  </rcc>
  <rcc rId="4008" sId="2">
    <nc r="M227" t="inlineStr">
      <is>
        <t>BV 3/24/2016</t>
      </is>
    </nc>
  </rcc>
  <rcc rId="4009" sId="2">
    <nc r="R227" t="inlineStr">
      <is>
        <t>LOINC terms are used to represent questions.  The SNOMED CT terms are used to say, "content about this subject, or related to this issue".  It isn't being used as a Question or an Answer.  It functions as a sort of "indexing categor" to say, "this directive has information in it that pertains to this issue".  It makes it faster for the clinician to determine if the directive includes information that may be relevant to the patient's situation.</t>
      </is>
    </nc>
  </rcc>
  <rcc rId="4010" sId="2">
    <nc r="Y227">
      <f>'C:\Users\lisa.nelson\Documents\05 P20150701 ADVault\04 HL7 Personal ECACP Project\000 Ballot Results 20160104\Peronal Advance Care Directive\[CDAR2_IG_PERSADVCAREPLAN_R1_D1_2016JAN_Greg_Staudenmaier_20160104181337.xlsx]Submitter'!$F$3</f>
    </nc>
  </rcc>
  <rcc rId="4011" sId="2">
    <nc r="Z227">
      <f>'C:\Users\lisa.nelson\Documents\05 P20150701 ADVault\04 HL7 Personal ECACP Project\000 Ballot Results 20160104\Peronal Advance Care Directive\[CDAR2_IG_PERSADVCAREPLAN_R1_D1_2016JAN_Greg_Staudenmaier_20160104181337.xlsx]Submitter'!$F$6</f>
    </nc>
  </rcc>
  <rcc rId="4012" sId="2" odxf="1" dxf="1">
    <nc r="AA227" t="inlineStr">
      <is>
        <t xml:space="preserve">Pavla Frazier </t>
      </is>
    </nc>
    <odxf>
      <numFmt numFmtId="164" formatCode="0;\-0;;@\ "/>
      <fill>
        <patternFill>
          <bgColor indexed="45"/>
        </patternFill>
      </fill>
      <alignment horizontal="general" wrapText="0" readingOrder="0"/>
      <border outline="0">
        <right/>
      </border>
    </odxf>
    <ndxf>
      <numFmt numFmtId="0" formatCode="General"/>
      <fill>
        <patternFill>
          <bgColor rgb="FFFF99CC"/>
        </patternFill>
      </fill>
      <alignment horizontal="left" wrapText="1" readingOrder="0"/>
      <border outline="0">
        <right style="thin">
          <color indexed="64"/>
        </right>
      </border>
    </ndxf>
  </rcc>
  <rcc rId="4013" sId="2" odxf="1" dxf="1">
    <nc r="AB227" t="inlineStr">
      <is>
        <t>pavla.frazier@va.gov</t>
      </is>
    </nc>
    <odxf>
      <numFmt numFmtId="164" formatCode="0;\-0;;@\ "/>
      <fill>
        <patternFill>
          <bgColor indexed="45"/>
        </patternFill>
      </fill>
      <alignment horizontal="general" vertical="center" wrapText="0" readingOrder="0"/>
      <border outline="0">
        <right/>
      </border>
    </odxf>
    <ndxf>
      <numFmt numFmtId="0" formatCode="General"/>
      <fill>
        <patternFill>
          <bgColor rgb="FFFF99CC"/>
        </patternFill>
      </fill>
      <alignment horizontal="left" vertical="top" wrapText="1" readingOrder="0"/>
      <border outline="0">
        <right style="thin">
          <color indexed="64"/>
        </right>
      </border>
    </ndxf>
  </rcc>
  <rfmt sheetId="2" sqref="AF227" start="0" length="0">
    <dxf>
      <alignment horizontal="left" vertical="top" wrapText="1" readingOrder="0"/>
    </dxf>
  </rfmt>
  <rfmt sheetId="2" sqref="AG227" start="0" length="0">
    <dxf>
      <alignment horizontal="general" vertical="bottom" wrapText="0" readingOrder="0"/>
    </dxf>
  </rfmt>
  <rfmt sheetId="2" sqref="AH227" start="0" length="0">
    <dxf>
      <alignment horizontal="general" vertical="bottom" wrapText="0" readingOrder="0"/>
    </dxf>
  </rfmt>
  <rfmt sheetId="2" sqref="AI227" start="0" length="0">
    <dxf>
      <alignment horizontal="general" vertical="bottom" wrapText="0" readingOrder="0"/>
    </dxf>
  </rfmt>
  <rfmt sheetId="2" sqref="AJ227" start="0" length="0">
    <dxf>
      <alignment horizontal="general" vertical="bottom" wrapText="0" readingOrder="0"/>
    </dxf>
  </rfmt>
  <rfmt sheetId="2" sqref="AK227" start="0" length="0">
    <dxf>
      <alignment horizontal="general" vertical="bottom" wrapText="0" readingOrder="0"/>
    </dxf>
  </rfmt>
  <rfmt sheetId="2" sqref="A227:XFD227" start="0" length="0">
    <dxf>
      <alignment horizontal="general" vertical="bottom" wrapText="0" readingOrder="0"/>
    </dxf>
  </rfmt>
  <rcc rId="4014" sId="2">
    <nc r="A228">
      <v>226</v>
    </nc>
  </rcc>
  <rcc rId="4015" sId="2" odxf="1" dxf="1">
    <nc r="B228" t="inlineStr">
      <is>
        <t>StDocs</t>
      </is>
    </nc>
    <odxf>
      <border outline="0">
        <left/>
      </border>
    </odxf>
    <ndxf>
      <border outline="0">
        <left style="thin">
          <color indexed="64"/>
        </left>
      </border>
    </ndxf>
  </rcc>
  <rfmt sheetId="2" sqref="C228" start="0" length="0">
    <dxf>
      <fill>
        <patternFill>
          <bgColor rgb="FFCCCCFF"/>
        </patternFill>
      </fill>
    </dxf>
  </rfmt>
  <rcc rId="4016" sId="2" odxf="1" dxf="1">
    <nc r="D228" t="inlineStr">
      <is>
        <t xml:space="preserve">HL7ReviewDueDec24/CDAR2_IG_PERSADVCAREPLAN_R1_D1_2016JAN_Vol2_Templates_and_Supporting_Material.pdf </t>
      </is>
    </nc>
    <odxf>
      <alignment horizontal="left" readingOrder="0"/>
      <border outline="0">
        <left/>
      </border>
    </odxf>
    <ndxf>
      <alignment horizontal="general" readingOrder="0"/>
      <border outline="0">
        <left style="thin">
          <color indexed="64"/>
        </left>
      </border>
    </ndxf>
  </rcc>
  <rcc rId="4017" sId="2" odxf="1" dxf="1">
    <nc r="E228" t="inlineStr">
      <is>
        <t xml:space="preserve">1.2 
Personal Advance Care Plan Header </t>
      </is>
    </nc>
    <odxf>
      <alignment horizontal="left" readingOrder="0"/>
      <border outline="0">
        <left/>
      </border>
    </odxf>
    <ndxf>
      <alignment horizontal="general" readingOrder="0"/>
      <border outline="0">
        <left style="thin">
          <color indexed="64"/>
        </left>
      </border>
    </ndxf>
  </rcc>
  <rfmt sheetId="2" sqref="F228" start="0" length="0">
    <dxf>
      <alignment horizontal="general" readingOrder="0"/>
    </dxf>
  </rfmt>
  <rfmt sheetId="2" sqref="G228" start="0" length="0">
    <dxf>
      <alignment horizontal="general" readingOrder="0"/>
    </dxf>
  </rfmt>
  <rcc rId="4018" sId="2" odxf="1" dxf="1">
    <nc r="H228" t="inlineStr">
      <is>
        <t>A-C</t>
      </is>
    </nc>
    <odxf>
      <alignment horizontal="center" readingOrder="0"/>
    </odxf>
    <ndxf>
      <alignment horizontal="general" readingOrder="0"/>
    </ndxf>
  </rcc>
  <rcc rId="4019" sId="2">
    <nc r="I228" t="inlineStr">
      <is>
        <t>HL7 Vocabulary simply describes guardian as a relationship to a ward.
This need not be a formal legal relationship. When a guardian relationship exists for the patient, it can be represented, regardless of who is present at the time the document is generated. This need not be a formal legal relationship. A child’s parent can be represented in the guardian role.
In this case, the guardian/code element would encode the personal relationship of "mother" for the child’s mom or "father" for the child’s dad. An elderly person's child can be represented in the guardian role. In this case, the guardian/code element would encode the personal relationship 
of "daughter" or "son", or if a legal relationship existed, the relationship of "legal guardian" 
could be encoded.</t>
      </is>
    </nc>
  </rcc>
  <rcc rId="4020" sId="2">
    <nc r="K228" t="inlineStr">
      <is>
        <t>The way this is desribed in this IG seems to cloud the meaning and strenth of the term 'legal guardian.' (Unless I am misreading it.)  A new code may be needed in order to differentiate between "legal guardian" and "guardian," to differentiate between the authority, reponsilbility and rights of a legal guardian.</t>
      </is>
    </nc>
  </rcc>
  <rcc rId="4021" sId="2">
    <nc r="L228" t="inlineStr">
      <is>
        <t>No</t>
      </is>
    </nc>
  </rcc>
  <rcc rId="4022" sId="2">
    <nc r="M228" t="inlineStr">
      <is>
        <t>BV 3/24/2016</t>
      </is>
    </nc>
  </rcc>
  <rcc rId="4023" sId="2">
    <nc r="R228" t="inlineStr">
      <is>
        <t>The participation in CDA is simple called "guardian" and it is a broader concept than "legal guardian". A legal guardian is a type of guardian.  There already are several codes that allow you to indicate what type of legal guardian a person may be.
Some examples are:
legal guardian
guardian ad lidem
executor of estate
power of attorney
durable power of attorney
healthcare power of attorney
etc.</t>
      </is>
    </nc>
  </rcc>
  <rcc rId="4024" sId="2">
    <nc r="Y228">
      <f>'C:\Users\lisa.nelson\Documents\05 P20150701 ADVault\04 HL7 Personal ECACP Project\000 Ballot Results 20160104\Peronal Advance Care Directive\[CDAR2_IG_PERSADVCAREPLAN_R1_D1_2016JAN_Greg_Staudenmaier_20160104181337.xlsx]Submitter'!$F$3</f>
    </nc>
  </rcc>
  <rcc rId="4025" sId="2">
    <nc r="Z228">
      <f>'C:\Users\lisa.nelson\Documents\05 P20150701 ADVault\04 HL7 Personal ECACP Project\000 Ballot Results 20160104\Peronal Advance Care Directive\[CDAR2_IG_PERSADVCAREPLAN_R1_D1_2016JAN_Greg_Staudenmaier_20160104181337.xlsx]Submitter'!$F$6</f>
    </nc>
  </rcc>
  <rcc rId="4026" sId="2" odxf="1" dxf="1">
    <nc r="AA228" t="inlineStr">
      <is>
        <t xml:space="preserve">Pavla Frazier </t>
      </is>
    </nc>
    <odxf>
      <numFmt numFmtId="164" formatCode="0;\-0;;@\ "/>
      <fill>
        <patternFill>
          <bgColor indexed="45"/>
        </patternFill>
      </fill>
      <alignment horizontal="general" wrapText="0" readingOrder="0"/>
      <border outline="0">
        <right/>
      </border>
    </odxf>
    <ndxf>
      <numFmt numFmtId="0" formatCode="General"/>
      <fill>
        <patternFill>
          <bgColor rgb="FFFF99CC"/>
        </patternFill>
      </fill>
      <alignment horizontal="left" wrapText="1" readingOrder="0"/>
      <border outline="0">
        <right style="thin">
          <color indexed="64"/>
        </right>
      </border>
    </ndxf>
  </rcc>
  <rcc rId="4027" sId="2" odxf="1" dxf="1">
    <nc r="AB228" t="inlineStr">
      <is>
        <t>pavla.frazier@va.gov</t>
      </is>
    </nc>
    <odxf>
      <numFmt numFmtId="164" formatCode="0;\-0;;@\ "/>
      <fill>
        <patternFill>
          <bgColor indexed="45"/>
        </patternFill>
      </fill>
      <alignment horizontal="general" vertical="center" wrapText="0" readingOrder="0"/>
      <border outline="0">
        <right/>
      </border>
    </odxf>
    <ndxf>
      <numFmt numFmtId="0" formatCode="General"/>
      <fill>
        <patternFill>
          <bgColor rgb="FFFF99CC"/>
        </patternFill>
      </fill>
      <alignment horizontal="left" vertical="top" wrapText="1" readingOrder="0"/>
      <border outline="0">
        <right style="thin">
          <color indexed="64"/>
        </right>
      </border>
    </ndxf>
  </rcc>
  <rfmt sheetId="2" sqref="AF228" start="0" length="0">
    <dxf>
      <alignment horizontal="left" vertical="top" wrapText="1" readingOrder="0"/>
    </dxf>
  </rfmt>
  <rfmt sheetId="2" sqref="AG228" start="0" length="0">
    <dxf>
      <alignment horizontal="general" vertical="bottom" wrapText="0" readingOrder="0"/>
    </dxf>
  </rfmt>
  <rfmt sheetId="2" sqref="AH228" start="0" length="0">
    <dxf>
      <alignment horizontal="general" vertical="bottom" wrapText="0" readingOrder="0"/>
    </dxf>
  </rfmt>
  <rfmt sheetId="2" sqref="AI228" start="0" length="0">
    <dxf>
      <alignment horizontal="general" vertical="bottom" wrapText="0" readingOrder="0"/>
    </dxf>
  </rfmt>
  <rfmt sheetId="2" sqref="AJ228" start="0" length="0">
    <dxf>
      <alignment horizontal="general" vertical="bottom" wrapText="0" readingOrder="0"/>
    </dxf>
  </rfmt>
  <rfmt sheetId="2" sqref="AK228" start="0" length="0">
    <dxf>
      <alignment horizontal="general" vertical="bottom" wrapText="0" readingOrder="0"/>
    </dxf>
  </rfmt>
  <rfmt sheetId="2" sqref="A228:XFD228" start="0" length="0">
    <dxf>
      <alignment horizontal="general" vertical="bottom" wrapText="0" readingOrder="0"/>
    </dxf>
  </rfmt>
  <rcc rId="4028" sId="2">
    <nc r="A229">
      <v>227</v>
    </nc>
  </rcc>
  <rcc rId="4029" sId="2" odxf="1" dxf="1">
    <nc r="B229" t="inlineStr">
      <is>
        <t>StDocs</t>
      </is>
    </nc>
    <odxf>
      <border outline="0">
        <left/>
      </border>
    </odxf>
    <ndxf>
      <border outline="0">
        <left style="thin">
          <color indexed="64"/>
        </left>
      </border>
    </ndxf>
  </rcc>
  <rfmt sheetId="2" sqref="C229" start="0" length="0">
    <dxf>
      <fill>
        <patternFill>
          <bgColor rgb="FFCCCCFF"/>
        </patternFill>
      </fill>
    </dxf>
  </rfmt>
  <rcc rId="4030" sId="2" odxf="1" dxf="1">
    <nc r="D229" t="inlineStr">
      <is>
        <t xml:space="preserve">HL7ReviewDueDec24/CDAR2_IG_PERSADVCAREPLAN_R1_D1_2016JAN_Vol2_Templates_and_Supporting_Material.pdf </t>
      </is>
    </nc>
    <odxf>
      <alignment horizontal="left" readingOrder="0"/>
      <border outline="0">
        <left/>
      </border>
    </odxf>
    <ndxf>
      <alignment horizontal="general" readingOrder="0"/>
      <border outline="0">
        <left style="thin">
          <color indexed="64"/>
        </left>
      </border>
    </ndxf>
  </rcc>
  <rcc rId="4031" sId="2" odxf="1" dxf="1">
    <nc r="E229" t="inlineStr">
      <is>
        <t xml:space="preserve">5
V A L U E   S E T S   I N   T H I S   G
U I D Etable 16
Personal Goal Preference and Priority Choices </t>
      </is>
    </nc>
    <odxf>
      <alignment horizontal="left" readingOrder="0"/>
      <border outline="0">
        <left/>
      </border>
    </odxf>
    <ndxf>
      <alignment horizontal="general" readingOrder="0"/>
      <border outline="0">
        <left style="thin">
          <color indexed="64"/>
        </left>
      </border>
    </ndxf>
  </rcc>
  <rfmt sheetId="2" sqref="F229" start="0" length="0">
    <dxf>
      <alignment horizontal="general" readingOrder="0"/>
    </dxf>
  </rfmt>
  <rfmt sheetId="2" sqref="G229" start="0" length="0">
    <dxf>
      <alignment horizontal="general" readingOrder="0"/>
    </dxf>
  </rfmt>
  <rcc rId="4032" sId="2" odxf="1" dxf="1">
    <nc r="H229" t="inlineStr">
      <is>
        <t>A-C</t>
      </is>
    </nc>
    <odxf>
      <alignment horizontal="center" readingOrder="0"/>
    </odxf>
    <ndxf>
      <alignment horizontal="general" readingOrder="0"/>
    </ndxf>
  </rcc>
  <rcc rId="4033" sId="2">
    <nc r="J229" t="inlineStr">
      <is>
        <t>.</t>
      </is>
    </nc>
  </rcc>
  <rcc rId="4034" sId="2">
    <nc r="K229" t="inlineStr">
      <is>
        <t>Cavet- I have not worked with this IG, am jsut revieiwing it. there may be nuances of use and intention that I am not aware of. That said: This might be expanded to include the LOINC codes from related document  CDAR2_IG_PERSADVCAREPLAN_R1_D1_2016JAN_Vol1_Introductory_Material.pdf p. 65 Table 111: "Crosswalk between Personal Advance Care Plan Entry Types and Advance. That is, the listed LOINC items in Personal Advance Care Plan Document Entry Type should all be used. (not only shold they not be 'replaced by the crosswlak SNOMED CT codes, but they need to be explcitly used to rperesent the content they hold. THese are codes such as:  75787-2 (AD)Thoughts on Intubation, 75788-0 (AD-14)Thoughts on Tube Feeding; 75789-8 (AD-15) Thoughts on Life Support, etc</t>
      </is>
    </nc>
  </rcc>
  <rcc rId="4035" sId="2">
    <nc r="L229" t="inlineStr">
      <is>
        <t>No</t>
      </is>
    </nc>
  </rcc>
  <rcc rId="4036" sId="2">
    <nc r="M229" t="inlineStr">
      <is>
        <t>BV 3/24/2016</t>
      </is>
    </nc>
  </rcc>
  <rcc rId="4037" sId="2">
    <nc r="R229" t="inlineStr">
      <is>
        <t>For now, the crosswalk exists because of the way that C-CDA choose to design the Advance Directives Entry template.  It uses SNOMED codes to indicate the type of content that is covered in a Personal Advance Care Plan document.  The LOINC codes represent a specific question.  The C-CDA template could be reconsidered, but I think any DSTU Comment requesting a change should first involve implementer trial use to determine if it works with the current design or not.</t>
      </is>
    </nc>
  </rcc>
  <rcc rId="4038" sId="2">
    <nc r="Y229">
      <f>'C:\Users\lisa.nelson\Documents\05 P20150701 ADVault\04 HL7 Personal ECACP Project\000 Ballot Results 20160104\Peronal Advance Care Directive\[CDAR2_IG_PERSADVCAREPLAN_R1_D1_2016JAN_Greg_Staudenmaier_20160104181337.xlsx]Submitter'!$F$3</f>
    </nc>
  </rcc>
  <rcc rId="4039" sId="2">
    <nc r="Z229">
      <f>'C:\Users\lisa.nelson\Documents\05 P20150701 ADVault\04 HL7 Personal ECACP Project\000 Ballot Results 20160104\Peronal Advance Care Directive\[CDAR2_IG_PERSADVCAREPLAN_R1_D1_2016JAN_Greg_Staudenmaier_20160104181337.xlsx]Submitter'!$F$6</f>
    </nc>
  </rcc>
  <rcc rId="4040" sId="2" odxf="1" dxf="1">
    <nc r="AA229" t="inlineStr">
      <is>
        <t xml:space="preserve">Pavla Frazier </t>
      </is>
    </nc>
    <odxf>
      <numFmt numFmtId="164" formatCode="0;\-0;;@\ "/>
      <fill>
        <patternFill>
          <bgColor indexed="45"/>
        </patternFill>
      </fill>
      <alignment horizontal="general" wrapText="0" readingOrder="0"/>
      <border outline="0">
        <right/>
      </border>
    </odxf>
    <ndxf>
      <numFmt numFmtId="0" formatCode="General"/>
      <fill>
        <patternFill>
          <bgColor rgb="FFFF99CC"/>
        </patternFill>
      </fill>
      <alignment horizontal="left" wrapText="1" readingOrder="0"/>
      <border outline="0">
        <right style="thin">
          <color indexed="64"/>
        </right>
      </border>
    </ndxf>
  </rcc>
  <rcc rId="4041" sId="2" odxf="1" dxf="1">
    <nc r="AB229" t="inlineStr">
      <is>
        <t>pavla.frazier@va.gov</t>
      </is>
    </nc>
    <odxf>
      <numFmt numFmtId="164" formatCode="0;\-0;;@\ "/>
      <fill>
        <patternFill>
          <bgColor indexed="45"/>
        </patternFill>
      </fill>
      <alignment horizontal="general" vertical="center" wrapText="0" readingOrder="0"/>
      <border outline="0">
        <right/>
      </border>
    </odxf>
    <ndxf>
      <numFmt numFmtId="0" formatCode="General"/>
      <fill>
        <patternFill>
          <bgColor rgb="FFFF99CC"/>
        </patternFill>
      </fill>
      <alignment horizontal="left" vertical="top" wrapText="1" readingOrder="0"/>
      <border outline="0">
        <right style="thin">
          <color indexed="64"/>
        </right>
      </border>
    </ndxf>
  </rcc>
  <rfmt sheetId="2" sqref="AF229" start="0" length="0">
    <dxf>
      <alignment horizontal="left" vertical="top" wrapText="1" readingOrder="0"/>
    </dxf>
  </rfmt>
  <rfmt sheetId="2" sqref="AG229" start="0" length="0">
    <dxf>
      <alignment horizontal="general" vertical="bottom" wrapText="0" readingOrder="0"/>
    </dxf>
  </rfmt>
  <rfmt sheetId="2" sqref="AH229" start="0" length="0">
    <dxf>
      <alignment horizontal="general" vertical="bottom" wrapText="0" readingOrder="0"/>
    </dxf>
  </rfmt>
  <rfmt sheetId="2" sqref="AI229" start="0" length="0">
    <dxf>
      <alignment horizontal="general" vertical="bottom" wrapText="0" readingOrder="0"/>
    </dxf>
  </rfmt>
  <rfmt sheetId="2" sqref="AJ229" start="0" length="0">
    <dxf>
      <alignment horizontal="general" vertical="bottom" wrapText="0" readingOrder="0"/>
    </dxf>
  </rfmt>
  <rfmt sheetId="2" sqref="AK229" start="0" length="0">
    <dxf>
      <alignment horizontal="general" vertical="bottom" wrapText="0" readingOrder="0"/>
    </dxf>
  </rfmt>
  <rfmt sheetId="2" sqref="A229:XFD229" start="0" length="0">
    <dxf>
      <alignment horizontal="general" vertical="bottom" wrapText="0" readingOrder="0"/>
    </dxf>
  </rfmt>
  <rcc rId="4042" sId="2">
    <nc r="A230">
      <v>228</v>
    </nc>
  </rcc>
  <rcc rId="4043" sId="2">
    <nc r="B230" t="inlineStr">
      <is>
        <t>StDocs</t>
      </is>
    </nc>
  </rcc>
  <rcc rId="4044" sId="2">
    <nc r="E230" t="inlineStr">
      <is>
        <t>I.65</t>
      </is>
    </nc>
  </rcc>
  <rcc rId="4045" sId="2">
    <nc r="H230" t="inlineStr">
      <is>
        <t>A-S</t>
      </is>
    </nc>
  </rcc>
  <rcc rId="4046" sId="2">
    <nc r="I230" t="inlineStr">
      <is>
        <t>advance directive information documented in a Personal Advance</t>
      </is>
    </nc>
  </rcc>
  <rcc rId="4047" sId="2">
    <nc r="J230" t="inlineStr">
      <is>
        <t>advance directive information documented in an Advance Directive section</t>
      </is>
    </nc>
  </rcc>
  <rcc rId="4048" sId="2">
    <nc r="K230" t="inlineStr">
      <is>
        <t>between this document and an existing artifact, right?</t>
      </is>
    </nc>
  </rcc>
  <rcc rId="4049" sId="2">
    <nc r="L230" t="inlineStr">
      <is>
        <t>No</t>
      </is>
    </nc>
  </rcc>
  <rcc rId="4050" sId="2">
    <nc r="Y230">
      <f>'C:\Users\lisa.nelson\Documents\05 P20150701 ADVault\04 HL7 Personal ECACP Project\000 Ballot Results 20160104\Peronal Advance Care Directive\[CDAR2_IG_PERSADVCAREPLAN_R1_D1_2016JAN_Greg_Staudenmaier_20160104181337.xlsx]Submitter'!$F$3</f>
    </nc>
  </rcc>
  <rcc rId="4051" sId="2">
    <nc r="Z230">
      <f>'C:\Users\lisa.nelson\Documents\05 P20150701 ADVault\04 HL7 Personal ECACP Project\000 Ballot Results 20160104\Peronal Advance Care Directive\[CDAR2_IG_PERSADVCAREPLAN_R1_D1_2016JAN_Greg_Staudenmaier_20160104181337.xlsx]Submitter'!$F$6</f>
    </nc>
  </rcc>
  <rcc rId="4052" sId="2" odxf="1" dxf="1">
    <nc r="AA230"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053" sId="2" odxf="1" s="1" dxf="1">
    <nc r="AB230"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0" start="0" length="0">
    <dxf>
      <alignment horizontal="left" vertical="top" wrapText="1" readingOrder="0"/>
    </dxf>
  </rfmt>
  <rfmt sheetId="2" sqref="AG230" start="0" length="0">
    <dxf>
      <alignment horizontal="general" vertical="bottom" wrapText="0" readingOrder="0"/>
    </dxf>
  </rfmt>
  <rfmt sheetId="2" sqref="AH230" start="0" length="0">
    <dxf>
      <alignment horizontal="general" vertical="bottom" wrapText="0" readingOrder="0"/>
    </dxf>
  </rfmt>
  <rfmt sheetId="2" sqref="AI230" start="0" length="0">
    <dxf>
      <alignment horizontal="general" vertical="bottom" wrapText="0" readingOrder="0"/>
    </dxf>
  </rfmt>
  <rfmt sheetId="2" sqref="AJ230" start="0" length="0">
    <dxf>
      <alignment horizontal="general" vertical="bottom" wrapText="0" readingOrder="0"/>
    </dxf>
  </rfmt>
  <rfmt sheetId="2" sqref="AK230" start="0" length="0">
    <dxf>
      <alignment horizontal="general" vertical="bottom" wrapText="0" readingOrder="0"/>
    </dxf>
  </rfmt>
  <rfmt sheetId="2" sqref="A230:XFD230" start="0" length="0">
    <dxf>
      <alignment horizontal="general" vertical="bottom" wrapText="0" readingOrder="0"/>
    </dxf>
  </rfmt>
  <rcc rId="4054" sId="2">
    <nc r="A231">
      <v>229</v>
    </nc>
  </rcc>
  <rcc rId="4055" sId="2">
    <nc r="B231" t="inlineStr">
      <is>
        <t>StDocs</t>
      </is>
    </nc>
  </rcc>
  <rcc rId="4056" sId="2">
    <nc r="E231" t="inlineStr">
      <is>
        <t>I.65</t>
      </is>
    </nc>
  </rcc>
  <rcc rId="4057" sId="2">
    <nc r="H231" t="inlineStr">
      <is>
        <t>A-S</t>
      </is>
    </nc>
  </rcc>
  <rcc rId="4058" sId="2">
    <nc r="I231" t="inlineStr">
      <is>
        <t>Thoughts on Intubation, etc.</t>
      </is>
    </nc>
  </rcc>
  <rcc rId="4059" sId="2">
    <nc r="J231" t="inlineStr">
      <is>
        <t>Advance directive - request for intubation</t>
      </is>
    </nc>
  </rcc>
  <rcc rId="4060" sId="2">
    <nc r="K231" t="inlineStr">
      <is>
        <t>Use LOINC name for codes</t>
      </is>
    </nc>
  </rcc>
  <rcc rId="4061" sId="2">
    <nc r="L231" t="inlineStr">
      <is>
        <t>No</t>
      </is>
    </nc>
  </rcc>
  <rcc rId="4062" sId="2">
    <nc r="Y231">
      <f>'C:\Users\lisa.nelson\Documents\05 P20150701 ADVault\04 HL7 Personal ECACP Project\000 Ballot Results 20160104\Peronal Advance Care Directive\[CDAR2_IG_PERSADVCAREPLAN_R1_D1_2016JAN_Greg_Staudenmaier_20160104181337.xlsx]Submitter'!$F$3</f>
    </nc>
  </rcc>
  <rcc rId="4063" sId="2">
    <nc r="Z231">
      <f>'C:\Users\lisa.nelson\Documents\05 P20150701 ADVault\04 HL7 Personal ECACP Project\000 Ballot Results 20160104\Peronal Advance Care Directive\[CDAR2_IG_PERSADVCAREPLAN_R1_D1_2016JAN_Greg_Staudenmaier_20160104181337.xlsx]Submitter'!$F$6</f>
    </nc>
  </rcc>
  <rcc rId="4064" sId="2" odxf="1" dxf="1">
    <nc r="AA231"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065" sId="2" odxf="1" s="1" dxf="1">
    <nc r="AB231"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1" start="0" length="0">
    <dxf>
      <alignment horizontal="left" vertical="top" wrapText="1" readingOrder="0"/>
    </dxf>
  </rfmt>
  <rfmt sheetId="2" sqref="AG231" start="0" length="0">
    <dxf>
      <alignment horizontal="general" vertical="bottom" wrapText="0" readingOrder="0"/>
    </dxf>
  </rfmt>
  <rfmt sheetId="2" sqref="AH231" start="0" length="0">
    <dxf>
      <alignment horizontal="general" vertical="bottom" wrapText="0" readingOrder="0"/>
    </dxf>
  </rfmt>
  <rfmt sheetId="2" sqref="AI231" start="0" length="0">
    <dxf>
      <alignment horizontal="general" vertical="bottom" wrapText="0" readingOrder="0"/>
    </dxf>
  </rfmt>
  <rfmt sheetId="2" sqref="AJ231" start="0" length="0">
    <dxf>
      <alignment horizontal="general" vertical="bottom" wrapText="0" readingOrder="0"/>
    </dxf>
  </rfmt>
  <rfmt sheetId="2" sqref="AK231" start="0" length="0">
    <dxf>
      <alignment horizontal="general" vertical="bottom" wrapText="0" readingOrder="0"/>
    </dxf>
  </rfmt>
  <rfmt sheetId="2" sqref="A231:XFD231" start="0" length="0">
    <dxf>
      <alignment horizontal="general" vertical="bottom" wrapText="0" readingOrder="0"/>
    </dxf>
  </rfmt>
  <rcc rId="4066" sId="2">
    <nc r="A232">
      <v>230</v>
    </nc>
  </rcc>
  <rcc rId="4067" sId="2">
    <nc r="B232" t="inlineStr">
      <is>
        <t>StDocs</t>
      </is>
    </nc>
  </rcc>
  <rcc rId="4068" sId="2">
    <nc r="H232" t="inlineStr">
      <is>
        <t>A-Q</t>
      </is>
    </nc>
  </rcc>
  <rcc rId="4069" sId="2">
    <nc r="K232" t="inlineStr">
      <is>
        <t>Why is there a PAD section intervening between the document and the other sections? Is this designed to serve either as a document or a section in some other documentt?</t>
      </is>
    </nc>
  </rcc>
  <rcc rId="4070" sId="2">
    <nc r="L232" t="inlineStr">
      <is>
        <t>No</t>
      </is>
    </nc>
  </rcc>
  <rcc rId="4071" sId="2">
    <nc r="Y232">
      <f>'C:\Users\lisa.nelson\Documents\05 P20150701 ADVault\04 HL7 Personal ECACP Project\000 Ballot Results 20160104\Peronal Advance Care Directive\[CDAR2_IG_PERSADVCAREPLAN_R1_D1_2016JAN_Greg_Staudenmaier_20160104181337.xlsx]Submitter'!$F$3</f>
    </nc>
  </rcc>
  <rcc rId="4072" sId="2">
    <nc r="Z232">
      <f>'C:\Users\lisa.nelson\Documents\05 P20150701 ADVault\04 HL7 Personal ECACP Project\000 Ballot Results 20160104\Peronal Advance Care Directive\[CDAR2_IG_PERSADVCAREPLAN_R1_D1_2016JAN_Greg_Staudenmaier_20160104181337.xlsx]Submitter'!$F$6</f>
    </nc>
  </rcc>
  <rcc rId="4073" sId="2" odxf="1" dxf="1">
    <nc r="AA232"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074" sId="2" odxf="1" s="1" dxf="1">
    <nc r="AB232"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2" start="0" length="0">
    <dxf>
      <alignment horizontal="left" vertical="top" wrapText="1" readingOrder="0"/>
    </dxf>
  </rfmt>
  <rfmt sheetId="2" sqref="AG232" start="0" length="0">
    <dxf>
      <alignment horizontal="general" vertical="bottom" wrapText="0" readingOrder="0"/>
    </dxf>
  </rfmt>
  <rfmt sheetId="2" sqref="AH232" start="0" length="0">
    <dxf>
      <alignment horizontal="general" vertical="bottom" wrapText="0" readingOrder="0"/>
    </dxf>
  </rfmt>
  <rfmt sheetId="2" sqref="AI232" start="0" length="0">
    <dxf>
      <alignment horizontal="general" vertical="bottom" wrapText="0" readingOrder="0"/>
    </dxf>
  </rfmt>
  <rfmt sheetId="2" sqref="AJ232" start="0" length="0">
    <dxf>
      <alignment horizontal="general" vertical="bottom" wrapText="0" readingOrder="0"/>
    </dxf>
  </rfmt>
  <rfmt sheetId="2" sqref="AK232" start="0" length="0">
    <dxf>
      <alignment horizontal="general" vertical="bottom" wrapText="0" readingOrder="0"/>
    </dxf>
  </rfmt>
  <rfmt sheetId="2" sqref="A232:XFD232" start="0" length="0">
    <dxf>
      <alignment horizontal="general" vertical="bottom" wrapText="0" readingOrder="0"/>
    </dxf>
  </rfmt>
  <rcc rId="4075" sId="2">
    <nc r="A233">
      <v>231</v>
    </nc>
  </rcc>
  <rcc rId="4076" sId="2">
    <nc r="B233" t="inlineStr">
      <is>
        <t>StDocs</t>
      </is>
    </nc>
  </rcc>
  <rcc rId="4077" sId="2">
    <nc r="H233" t="inlineStr">
      <is>
        <t>A-Q</t>
      </is>
    </nc>
  </rcc>
  <rcc rId="4078" sId="2">
    <nc r="K233" t="inlineStr">
      <is>
        <t>Does the header constraint exist in order to provide a place for annotations (provider organization, etc.)? It doesn't seem to be constraining much. Is there a reason this information isn't in the document template?</t>
      </is>
    </nc>
  </rcc>
  <rcc rId="4079" sId="2">
    <nc r="L233" t="inlineStr">
      <is>
        <t>No</t>
      </is>
    </nc>
  </rcc>
  <rcc rId="4080" sId="2">
    <nc r="Y233">
      <f>'C:\Users\lisa.nelson\Documents\05 P20150701 ADVault\04 HL7 Personal ECACP Project\000 Ballot Results 20160104\Peronal Advance Care Directive\[CDAR2_IG_PERSADVCAREPLAN_R1_D1_2016JAN_Greg_Staudenmaier_20160104181337.xlsx]Submitter'!$F$3</f>
    </nc>
  </rcc>
  <rcc rId="4081" sId="2">
    <nc r="Z233">
      <f>'C:\Users\lisa.nelson\Documents\05 P20150701 ADVault\04 HL7 Personal ECACP Project\000 Ballot Results 20160104\Peronal Advance Care Directive\[CDAR2_IG_PERSADVCAREPLAN_R1_D1_2016JAN_Greg_Staudenmaier_20160104181337.xlsx]Submitter'!$F$6</f>
    </nc>
  </rcc>
  <rcc rId="4082" sId="2" odxf="1" dxf="1">
    <nc r="AA233"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083" sId="2" odxf="1" s="1" dxf="1">
    <nc r="AB233"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3" start="0" length="0">
    <dxf>
      <alignment horizontal="left" vertical="top" wrapText="1" readingOrder="0"/>
    </dxf>
  </rfmt>
  <rfmt sheetId="2" sqref="AG233" start="0" length="0">
    <dxf>
      <alignment horizontal="general" vertical="bottom" wrapText="0" readingOrder="0"/>
    </dxf>
  </rfmt>
  <rfmt sheetId="2" sqref="AH233" start="0" length="0">
    <dxf>
      <alignment horizontal="general" vertical="bottom" wrapText="0" readingOrder="0"/>
    </dxf>
  </rfmt>
  <rfmt sheetId="2" sqref="AI233" start="0" length="0">
    <dxf>
      <alignment horizontal="general" vertical="bottom" wrapText="0" readingOrder="0"/>
    </dxf>
  </rfmt>
  <rfmt sheetId="2" sqref="AJ233" start="0" length="0">
    <dxf>
      <alignment horizontal="general" vertical="bottom" wrapText="0" readingOrder="0"/>
    </dxf>
  </rfmt>
  <rfmt sheetId="2" sqref="AK233" start="0" length="0">
    <dxf>
      <alignment horizontal="general" vertical="bottom" wrapText="0" readingOrder="0"/>
    </dxf>
  </rfmt>
  <rfmt sheetId="2" sqref="A233:XFD233" start="0" length="0">
    <dxf>
      <alignment horizontal="general" vertical="bottom" wrapText="0" readingOrder="0"/>
    </dxf>
  </rfmt>
  <rcc rId="4084" sId="2">
    <nc r="A234">
      <v>232</v>
    </nc>
  </rcc>
  <rcc rId="4085" sId="2">
    <nc r="B234" t="inlineStr">
      <is>
        <t>StDocs</t>
      </is>
    </nc>
  </rcc>
  <rcc rId="4086" sId="2">
    <nc r="H234" t="inlineStr">
      <is>
        <t>A-S</t>
      </is>
    </nc>
  </rcc>
  <rcc rId="4087" sId="2">
    <nc r="K234" t="inlineStr">
      <is>
        <t>Placehoder comment to update temporary LOINCs</t>
      </is>
    </nc>
  </rcc>
  <rcc rId="4088" sId="2">
    <nc r="L234" t="inlineStr">
      <is>
        <t>No</t>
      </is>
    </nc>
  </rcc>
  <rcc rId="4089" sId="2">
    <nc r="M234" t="inlineStr">
      <is>
        <t>BV 3/17/2016</t>
      </is>
    </nc>
  </rcc>
  <rcc rId="4090" sId="2">
    <nc r="N234" t="inlineStr">
      <is>
        <t>Persuasive</t>
      </is>
    </nc>
  </rcc>
  <rcc rId="4091" sId="2">
    <nc r="R234" t="inlineStr">
      <is>
        <t>All temporary LOINC Codes will be addressed prior to moving to publication.</t>
      </is>
    </nc>
  </rcc>
  <rcc rId="4092" sId="2">
    <nc r="Y234">
      <f>'C:\Users\lisa.nelson\Documents\05 P20150701 ADVault\04 HL7 Personal ECACP Project\000 Ballot Results 20160104\Peronal Advance Care Directive\[CDAR2_IG_PERSADVCAREPLAN_R1_D1_2016JAN_Greg_Staudenmaier_20160104181337.xlsx]Submitter'!$F$3</f>
    </nc>
  </rcc>
  <rcc rId="4093" sId="2">
    <nc r="Z234">
      <f>'C:\Users\lisa.nelson\Documents\05 P20150701 ADVault\04 HL7 Personal ECACP Project\000 Ballot Results 20160104\Peronal Advance Care Directive\[CDAR2_IG_PERSADVCAREPLAN_R1_D1_2016JAN_Greg_Staudenmaier_20160104181337.xlsx]Submitter'!$F$6</f>
    </nc>
  </rcc>
  <rcc rId="4094" sId="2" odxf="1" dxf="1">
    <nc r="AA234"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095" sId="2" odxf="1" s="1" dxf="1">
    <nc r="AB234"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4" start="0" length="0">
    <dxf>
      <alignment horizontal="left" vertical="top" wrapText="1" readingOrder="0"/>
    </dxf>
  </rfmt>
  <rfmt sheetId="2" sqref="AG234" start="0" length="0">
    <dxf>
      <alignment horizontal="general" vertical="bottom" wrapText="0" readingOrder="0"/>
    </dxf>
  </rfmt>
  <rfmt sheetId="2" sqref="AH234" start="0" length="0">
    <dxf>
      <alignment horizontal="general" vertical="bottom" wrapText="0" readingOrder="0"/>
    </dxf>
  </rfmt>
  <rfmt sheetId="2" sqref="AI234" start="0" length="0">
    <dxf>
      <alignment horizontal="general" vertical="bottom" wrapText="0" readingOrder="0"/>
    </dxf>
  </rfmt>
  <rfmt sheetId="2" sqref="AJ234" start="0" length="0">
    <dxf>
      <alignment horizontal="general" vertical="bottom" wrapText="0" readingOrder="0"/>
    </dxf>
  </rfmt>
  <rfmt sheetId="2" sqref="AK234" start="0" length="0">
    <dxf>
      <alignment horizontal="general" vertical="bottom" wrapText="0" readingOrder="0"/>
    </dxf>
  </rfmt>
  <rfmt sheetId="2" sqref="A234:XFD234" start="0" length="0">
    <dxf>
      <alignment horizontal="general" vertical="bottom" wrapText="0" readingOrder="0"/>
    </dxf>
  </rfmt>
  <rcc rId="4096" sId="2">
    <nc r="A235">
      <v>233</v>
    </nc>
  </rcc>
  <rcc rId="4097" sId="2">
    <nc r="B235" t="inlineStr">
      <is>
        <t>StDocs</t>
      </is>
    </nc>
  </rcc>
  <rcc rId="4098" sId="2">
    <nc r="H235" t="inlineStr">
      <is>
        <t>A-Q</t>
      </is>
    </nc>
  </rcc>
  <rcc rId="4099" sId="2">
    <nc r="I235" t="inlineStr">
      <is>
        <t>Health Care Agent Appointment</t>
      </is>
    </nc>
  </rcc>
  <rcc rId="4100" sId="2">
    <nc r="K235" t="inlineStr">
      <is>
        <t xml:space="preserve">Why isn't the information (name, date, etc.) modeled? </t>
      </is>
    </nc>
  </rcc>
  <rcc rId="4101" sId="2">
    <nc r="L235" t="inlineStr">
      <is>
        <t>No</t>
      </is>
    </nc>
  </rcc>
  <rcc rId="4102" sId="2">
    <nc r="Y235">
      <f>'C:\Users\lisa.nelson\Documents\05 P20150701 ADVault\04 HL7 Personal ECACP Project\000 Ballot Results 20160104\Peronal Advance Care Directive\[CDAR2_IG_PERSADVCAREPLAN_R1_D1_2016JAN_Greg_Staudenmaier_20160104181337.xlsx]Submitter'!$F$3</f>
    </nc>
  </rcc>
  <rcc rId="4103" sId="2">
    <nc r="Z235">
      <f>'C:\Users\lisa.nelson\Documents\05 P20150701 ADVault\04 HL7 Personal ECACP Project\000 Ballot Results 20160104\Peronal Advance Care Directive\[CDAR2_IG_PERSADVCAREPLAN_R1_D1_2016JAN_Greg_Staudenmaier_20160104181337.xlsx]Submitter'!$F$6</f>
    </nc>
  </rcc>
  <rcc rId="4104" sId="2" odxf="1" dxf="1">
    <nc r="AA235"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105" sId="2" odxf="1" s="1" dxf="1">
    <nc r="AB235"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5" start="0" length="0">
    <dxf>
      <alignment horizontal="left" vertical="top" wrapText="1" readingOrder="0"/>
    </dxf>
  </rfmt>
  <rfmt sheetId="2" sqref="AG235" start="0" length="0">
    <dxf>
      <alignment horizontal="general" vertical="bottom" wrapText="0" readingOrder="0"/>
    </dxf>
  </rfmt>
  <rfmt sheetId="2" sqref="AH235" start="0" length="0">
    <dxf>
      <alignment horizontal="general" vertical="bottom" wrapText="0" readingOrder="0"/>
    </dxf>
  </rfmt>
  <rfmt sheetId="2" sqref="AI235" start="0" length="0">
    <dxf>
      <alignment horizontal="general" vertical="bottom" wrapText="0" readingOrder="0"/>
    </dxf>
  </rfmt>
  <rfmt sheetId="2" sqref="AJ235" start="0" length="0">
    <dxf>
      <alignment horizontal="general" vertical="bottom" wrapText="0" readingOrder="0"/>
    </dxf>
  </rfmt>
  <rfmt sheetId="2" sqref="AK235" start="0" length="0">
    <dxf>
      <alignment horizontal="general" vertical="bottom" wrapText="0" readingOrder="0"/>
    </dxf>
  </rfmt>
  <rfmt sheetId="2" sqref="A235:XFD235" start="0" length="0">
    <dxf>
      <alignment horizontal="general" vertical="bottom" wrapText="0" readingOrder="0"/>
    </dxf>
  </rfmt>
  <rcc rId="4106" sId="2">
    <nc r="A236">
      <v>234</v>
    </nc>
  </rcc>
  <rcc rId="4107" sId="2">
    <nc r="B236" t="inlineStr">
      <is>
        <t>StDocs</t>
      </is>
    </nc>
  </rcc>
  <rcc rId="4108" sId="2">
    <nc r="H236" t="inlineStr">
      <is>
        <t>A-S</t>
      </is>
    </nc>
  </rcc>
  <rcc rId="4109" sId="2">
    <nc r="I236" t="inlineStr">
      <is>
        <t>Other Care Experience Considerations</t>
      </is>
    </nc>
  </rcc>
  <rcc rId="4110" sId="2">
    <nc r="K236" t="inlineStr">
      <is>
        <t>Could use examples of what sorts of considerations are imagined</t>
      </is>
    </nc>
  </rcc>
  <rcc rId="4111" sId="2">
    <nc r="L236" t="inlineStr">
      <is>
        <t>No</t>
      </is>
    </nc>
  </rcc>
  <rcc rId="4112" sId="2">
    <nc r="Y236">
      <f>'C:\Users\lisa.nelson\Documents\05 P20150701 ADVault\04 HL7 Personal ECACP Project\000 Ballot Results 20160104\Peronal Advance Care Directive\[CDAR2_IG_PERSADVCAREPLAN_R1_D1_2016JAN_Greg_Staudenmaier_20160104181337.xlsx]Submitter'!$F$3</f>
    </nc>
  </rcc>
  <rcc rId="4113" sId="2">
    <nc r="Z236">
      <f>'C:\Users\lisa.nelson\Documents\05 P20150701 ADVault\04 HL7 Personal ECACP Project\000 Ballot Results 20160104\Peronal Advance Care Directive\[CDAR2_IG_PERSADVCAREPLAN_R1_D1_2016JAN_Greg_Staudenmaier_20160104181337.xlsx]Submitter'!$F$6</f>
    </nc>
  </rcc>
  <rcc rId="4114" sId="2" odxf="1" dxf="1">
    <nc r="AA236"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115" sId="2" odxf="1" s="1" dxf="1">
    <nc r="AB236"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6" start="0" length="0">
    <dxf>
      <alignment horizontal="left" vertical="top" wrapText="1" readingOrder="0"/>
    </dxf>
  </rfmt>
  <rfmt sheetId="2" sqref="AG236" start="0" length="0">
    <dxf>
      <alignment horizontal="general" vertical="bottom" wrapText="0" readingOrder="0"/>
    </dxf>
  </rfmt>
  <rfmt sheetId="2" sqref="AH236" start="0" length="0">
    <dxf>
      <alignment horizontal="general" vertical="bottom" wrapText="0" readingOrder="0"/>
    </dxf>
  </rfmt>
  <rfmt sheetId="2" sqref="AI236" start="0" length="0">
    <dxf>
      <alignment horizontal="general" vertical="bottom" wrapText="0" readingOrder="0"/>
    </dxf>
  </rfmt>
  <rfmt sheetId="2" sqref="AJ236" start="0" length="0">
    <dxf>
      <alignment horizontal="general" vertical="bottom" wrapText="0" readingOrder="0"/>
    </dxf>
  </rfmt>
  <rfmt sheetId="2" sqref="AK236" start="0" length="0">
    <dxf>
      <alignment horizontal="general" vertical="bottom" wrapText="0" readingOrder="0"/>
    </dxf>
  </rfmt>
  <rfmt sheetId="2" sqref="A236:XFD236" start="0" length="0">
    <dxf>
      <alignment horizontal="general" vertical="bottom" wrapText="0" readingOrder="0"/>
    </dxf>
  </rfmt>
  <rcc rId="4116" sId="2">
    <nc r="A237">
      <v>235</v>
    </nc>
  </rcc>
  <rcc rId="4117" sId="2">
    <nc r="B237" t="inlineStr">
      <is>
        <t>StDocs</t>
      </is>
    </nc>
  </rcc>
  <rcc rId="4118" sId="2">
    <nc r="E237" t="inlineStr">
      <is>
        <t>75782-3</t>
      </is>
    </nc>
  </rcc>
  <rcc rId="4119" sId="2">
    <nc r="H237" t="inlineStr">
      <is>
        <t>A-S</t>
      </is>
    </nc>
  </rcc>
  <rcc rId="4120" sId="2">
    <nc r="K237" t="inlineStr">
      <is>
        <t>Better to have the display text in the spec</t>
      </is>
    </nc>
  </rcc>
  <rcc rId="4121" sId="2">
    <nc r="L237" t="inlineStr">
      <is>
        <t>No</t>
      </is>
    </nc>
  </rcc>
  <rcc rId="4122" sId="2">
    <nc r="M237" t="inlineStr">
      <is>
        <t>BV 3/17/2016</t>
      </is>
    </nc>
  </rcc>
  <rcc rId="4123" sId="2">
    <nc r="N237" t="inlineStr">
      <is>
        <t>Considered - Question Answered</t>
      </is>
    </nc>
  </rcc>
  <rcc rId="4124" sId="2">
    <nc r="R237" t="inlineStr">
      <is>
        <t>displayName attributes will be added to the examples, but it is not a required attribute.</t>
      </is>
    </nc>
  </rcc>
  <rcc rId="4125" sId="2">
    <nc r="Y237">
      <f>'C:\Users\lisa.nelson\Documents\05 P20150701 ADVault\04 HL7 Personal ECACP Project\000 Ballot Results 20160104\Peronal Advance Care Directive\[CDAR2_IG_PERSADVCAREPLAN_R1_D1_2016JAN_Greg_Staudenmaier_20160104181337.xlsx]Submitter'!$F$3</f>
    </nc>
  </rcc>
  <rcc rId="4126" sId="2">
    <nc r="Z237">
      <f>'C:\Users\lisa.nelson\Documents\05 P20150701 ADVault\04 HL7 Personal ECACP Project\000 Ballot Results 20160104\Peronal Advance Care Directive\[CDAR2_IG_PERSADVCAREPLAN_R1_D1_2016JAN_Greg_Staudenmaier_20160104181337.xlsx]Submitter'!$F$6</f>
    </nc>
  </rcc>
  <rcc rId="4127" sId="2" odxf="1" dxf="1">
    <nc r="AA237"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128" sId="2" odxf="1" s="1" dxf="1">
    <nc r="AB237"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7" start="0" length="0">
    <dxf>
      <alignment horizontal="left" vertical="top" wrapText="1" readingOrder="0"/>
    </dxf>
  </rfmt>
  <rfmt sheetId="2" sqref="AG237" start="0" length="0">
    <dxf>
      <alignment horizontal="general" vertical="bottom" wrapText="0" readingOrder="0"/>
    </dxf>
  </rfmt>
  <rfmt sheetId="2" sqref="AH237" start="0" length="0">
    <dxf>
      <alignment horizontal="general" vertical="bottom" wrapText="0" readingOrder="0"/>
    </dxf>
  </rfmt>
  <rfmt sheetId="2" sqref="AI237" start="0" length="0">
    <dxf>
      <alignment horizontal="general" vertical="bottom" wrapText="0" readingOrder="0"/>
    </dxf>
  </rfmt>
  <rfmt sheetId="2" sqref="AJ237" start="0" length="0">
    <dxf>
      <alignment horizontal="general" vertical="bottom" wrapText="0" readingOrder="0"/>
    </dxf>
  </rfmt>
  <rfmt sheetId="2" sqref="AK237" start="0" length="0">
    <dxf>
      <alignment horizontal="general" vertical="bottom" wrapText="0" readingOrder="0"/>
    </dxf>
  </rfmt>
  <rfmt sheetId="2" sqref="A237:XFD237" start="0" length="0">
    <dxf>
      <alignment horizontal="general" vertical="bottom" wrapText="0" readingOrder="0"/>
    </dxf>
  </rfmt>
  <rcc rId="4129" sId="2">
    <nc r="A238">
      <v>236</v>
    </nc>
  </rcc>
  <rcc rId="4130" sId="2">
    <nc r="B238" t="inlineStr">
      <is>
        <t>StDocs</t>
      </is>
    </nc>
  </rcc>
  <rcc rId="4131" sId="2">
    <nc r="H238" t="inlineStr">
      <is>
        <t>A-S</t>
      </is>
    </nc>
  </rcc>
  <rcc rId="4132" sId="2">
    <nc r="I238" t="inlineStr">
      <is>
        <t>Health Agent Authority Directive</t>
      </is>
    </nc>
  </rcc>
  <rcc rId="4133" sId="2">
    <nc r="K238" t="inlineStr">
      <is>
        <t>Is such a directive general, or can they be agent-specific? If the latter, there's no way to assign</t>
      </is>
    </nc>
  </rcc>
  <rcc rId="4134" sId="2">
    <nc r="L238" t="inlineStr">
      <is>
        <t>No</t>
      </is>
    </nc>
  </rcc>
  <rcc rId="4135" sId="2">
    <nc r="M238" t="inlineStr">
      <is>
        <t>Review with team</t>
      </is>
    </nc>
  </rcc>
  <rcc rId="4136" sId="2">
    <nc r="Y238">
      <f>'C:\Users\lisa.nelson\Documents\05 P20150701 ADVault\04 HL7 Personal ECACP Project\000 Ballot Results 20160104\Peronal Advance Care Directive\[CDAR2_IG_PERSADVCAREPLAN_R1_D1_2016JAN_Greg_Staudenmaier_20160104181337.xlsx]Submitter'!$F$3</f>
    </nc>
  </rcc>
  <rcc rId="4137" sId="2">
    <nc r="Z238">
      <f>'C:\Users\lisa.nelson\Documents\05 P20150701 ADVault\04 HL7 Personal ECACP Project\000 Ballot Results 20160104\Peronal Advance Care Directive\[CDAR2_IG_PERSADVCAREPLAN_R1_D1_2016JAN_Greg_Staudenmaier_20160104181337.xlsx]Submitter'!$F$6</f>
    </nc>
  </rcc>
  <rcc rId="4138" sId="2" odxf="1" dxf="1">
    <nc r="AA238"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139" sId="2" odxf="1" s="1" dxf="1">
    <nc r="AB238"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8" start="0" length="0">
    <dxf>
      <alignment horizontal="left" vertical="top" wrapText="1" readingOrder="0"/>
    </dxf>
  </rfmt>
  <rfmt sheetId="2" sqref="AG238" start="0" length="0">
    <dxf>
      <alignment horizontal="general" vertical="bottom" wrapText="0" readingOrder="0"/>
    </dxf>
  </rfmt>
  <rfmt sheetId="2" sqref="AH238" start="0" length="0">
    <dxf>
      <alignment horizontal="general" vertical="bottom" wrapText="0" readingOrder="0"/>
    </dxf>
  </rfmt>
  <rfmt sheetId="2" sqref="AI238" start="0" length="0">
    <dxf>
      <alignment horizontal="general" vertical="bottom" wrapText="0" readingOrder="0"/>
    </dxf>
  </rfmt>
  <rfmt sheetId="2" sqref="AJ238" start="0" length="0">
    <dxf>
      <alignment horizontal="general" vertical="bottom" wrapText="0" readingOrder="0"/>
    </dxf>
  </rfmt>
  <rfmt sheetId="2" sqref="AK238" start="0" length="0">
    <dxf>
      <alignment horizontal="general" vertical="bottom" wrapText="0" readingOrder="0"/>
    </dxf>
  </rfmt>
  <rfmt sheetId="2" sqref="A238:XFD238" start="0" length="0">
    <dxf>
      <alignment horizontal="general" vertical="bottom" wrapText="0" readingOrder="0"/>
    </dxf>
  </rfmt>
  <rcc rId="4140" sId="2">
    <nc r="A239">
      <v>237</v>
    </nc>
  </rcc>
  <rcc rId="4141" sId="2">
    <nc r="B239" t="inlineStr">
      <is>
        <t>StDocs</t>
      </is>
    </nc>
  </rcc>
  <rcc rId="4142" sId="2">
    <nc r="E239" t="inlineStr">
      <is>
        <t>p 56</t>
      </is>
    </nc>
  </rcc>
  <rcc rId="4143" sId="2">
    <nc r="H239" t="inlineStr">
      <is>
        <t>A-S</t>
      </is>
    </nc>
  </rcc>
  <rcc rId="4144" sId="2">
    <nc r="K239" t="inlineStr">
      <is>
        <t>Goal example seems clincially specific for a patient-specified goal</t>
      </is>
    </nc>
  </rcc>
  <rcc rId="4145" sId="2">
    <nc r="L239" t="inlineStr">
      <is>
        <t>No</t>
      </is>
    </nc>
  </rcc>
  <rcc rId="4146" sId="2">
    <nc r="M239" t="inlineStr">
      <is>
        <t>Review with team</t>
      </is>
    </nc>
  </rcc>
  <rcc rId="4147" sId="2">
    <nc r="Y239">
      <f>'C:\Users\lisa.nelson\Documents\05 P20150701 ADVault\04 HL7 Personal ECACP Project\000 Ballot Results 20160104\Peronal Advance Care Directive\[CDAR2_IG_PERSADVCAREPLAN_R1_D1_2016JAN_Greg_Staudenmaier_20160104181337.xlsx]Submitter'!$F$3</f>
    </nc>
  </rcc>
  <rcc rId="4148" sId="2">
    <nc r="Z239">
      <f>'C:\Users\lisa.nelson\Documents\05 P20150701 ADVault\04 HL7 Personal ECACP Project\000 Ballot Results 20160104\Peronal Advance Care Directive\[CDAR2_IG_PERSADVCAREPLAN_R1_D1_2016JAN_Greg_Staudenmaier_20160104181337.xlsx]Submitter'!$F$6</f>
    </nc>
  </rcc>
  <rcc rId="4149" sId="2" odxf="1" dxf="1">
    <nc r="AA239" t="inlineStr">
      <is>
        <t>Jay Lyle</t>
      </is>
    </nc>
    <odxf>
      <font>
        <sz val="10"/>
        <color auto="1"/>
        <name val="Arial"/>
        <scheme val="none"/>
      </font>
      <alignment horizontal="general" wrapText="0" readingOrder="0"/>
    </odxf>
    <ndxf>
      <font>
        <sz val="10"/>
        <color auto="1"/>
        <name val="Arial"/>
        <scheme val="none"/>
      </font>
      <alignment horizontal="left" wrapText="1" readingOrder="0"/>
    </ndxf>
  </rcc>
  <rcc rId="4150" sId="2" odxf="1" s="1" dxf="1">
    <nc r="AB239" t="inlineStr">
      <is>
        <t>jay.lyle@jpsys.com</t>
      </is>
    </nc>
    <odxf>
      <font>
        <b val="0"/>
        <i val="0"/>
        <strike val="0"/>
        <condense val="0"/>
        <extend val="0"/>
        <outline val="0"/>
        <shadow val="0"/>
        <u val="none"/>
        <vertAlign val="baseline"/>
        <sz val="10"/>
        <color auto="1"/>
        <name val="Arial"/>
        <scheme val="none"/>
      </font>
      <numFmt numFmtId="164" formatCode="0;\-0;;@\ "/>
      <fill>
        <patternFill patternType="solid">
          <fgColor indexed="64"/>
          <bgColor indexed="45"/>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odxf>
    <ndxf>
      <font>
        <u/>
        <sz val="10"/>
        <color indexed="12"/>
        <name val="Arial"/>
        <scheme val="none"/>
      </font>
      <alignment horizontal="left" wrapText="1" readingOrder="0"/>
    </ndxf>
  </rcc>
  <rfmt sheetId="2" sqref="AF239" start="0" length="0">
    <dxf>
      <alignment horizontal="left" vertical="top" wrapText="1" readingOrder="0"/>
    </dxf>
  </rfmt>
  <rfmt sheetId="2" sqref="AG239" start="0" length="0">
    <dxf>
      <alignment horizontal="general" vertical="bottom" wrapText="0" readingOrder="0"/>
    </dxf>
  </rfmt>
  <rfmt sheetId="2" sqref="AH239" start="0" length="0">
    <dxf>
      <alignment horizontal="general" vertical="bottom" wrapText="0" readingOrder="0"/>
    </dxf>
  </rfmt>
  <rfmt sheetId="2" sqref="AI239" start="0" length="0">
    <dxf>
      <alignment horizontal="general" vertical="bottom" wrapText="0" readingOrder="0"/>
    </dxf>
  </rfmt>
  <rfmt sheetId="2" sqref="AJ239" start="0" length="0">
    <dxf>
      <alignment horizontal="general" vertical="bottom" wrapText="0" readingOrder="0"/>
    </dxf>
  </rfmt>
  <rfmt sheetId="2" sqref="AK239" start="0" length="0">
    <dxf>
      <alignment horizontal="general" vertical="bottom" wrapText="0" readingOrder="0"/>
    </dxf>
  </rfmt>
  <rfmt sheetId="2" sqref="A239:XFD239" start="0" length="0">
    <dxf>
      <alignment horizontal="general" vertical="bottom" wrapText="0" readingOrder="0"/>
    </dxf>
  </rfmt>
  <rrc rId="4151" sId="2" ref="A206:XFD206" action="insert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rc>
  <rcc rId="4152" sId="2">
    <nc r="A206">
      <v>203</v>
    </nc>
  </rcc>
  <rcc rId="4153" sId="2">
    <nc r="B206" t="inlineStr">
      <is>
        <t>StDocs</t>
      </is>
    </nc>
  </rcc>
  <rcc rId="4154" sId="2">
    <nc r="C206" t="inlineStr">
      <is>
        <t>2.5 Vol 2</t>
      </is>
    </nc>
  </rcc>
  <rcc rId="4155" sId="2">
    <nc r="D206">
      <v>2.1</v>
    </nc>
  </rcc>
  <rcc rId="4156" sId="2">
    <nc r="E206">
      <v>2.0099999999999998</v>
    </nc>
  </rcc>
  <rcc rId="4157" sId="2">
    <nc r="H206" t="inlineStr">
      <is>
        <t>A-Q</t>
      </is>
    </nc>
  </rcc>
  <rcc rId="4158" sId="2">
    <nc r="K206" t="inlineStr">
      <is>
        <t xml:space="preserve">Advance Care Planning Priorities Organizer - Draft section 3.1 is both sibling and parent of: Care Experience Consideration,Personal Health Goal, Personal Treatment Preference.  Does that mean the same information should be represented in both contexts or is it an either/or proposition?  To me is confusing to have the option of an ordered and unordered way to present the same information.  
</t>
      </is>
    </nc>
  </rcc>
  <rcc rId="4159" sId="2">
    <nc r="M206" t="inlineStr">
      <is>
        <t>BV 3/24/2016</t>
      </is>
    </nc>
  </rcc>
  <rcc rId="4160" sId="2">
    <nc r="N206" t="inlineStr">
      <is>
        <t>Considered - Question Answered</t>
      </is>
    </nc>
  </rcc>
  <rcc rId="4161" sId="2">
    <nc r="R206" t="inlineStr">
      <is>
        <t>The Advance Care Planning Priorities Organizer is only used in two section:  GPP for End-of-Life or Severly Dibilitating Condition and GPP upon Death.  For those two section, this organizer can be used to show the priority that the person places on certain goals, treatment preferences, or care experience considerations. The same type of information can be represented using patterns that are priorities or paterns that are not showing priorities.  It like being able to say:  
I want to be pain free.
I want to be in a Hospice Program.
Being pain free is more important to me than being in a Hospice Program.  
Sometimes need to know what is more important than something else.  The Priority organizer gives you the pattern for expressing that.</t>
      </is>
    </nc>
  </rcc>
  <rcc rId="4162" sId="2">
    <nc r="Y206">
      <f>'C:\Users\lisa.nelson\Documents\05 P20150701 ADVault\04 HL7 Personal ECACP Project\000 Ballot Results 20160104\Peronal Advance Care Directive\[CDAR2_IG_PERSADVCAREPLAN_R1_D1_2016JAN_Eric_Haas1_20160102163814.xls]Submitter'!$F$3</f>
    </nc>
  </rcc>
  <rcc rId="4163" sId="2">
    <nc r="Z206">
      <f>'C:\Users\lisa.nelson\Documents\05 P20150701 ADVault\04 HL7 Personal ECACP Project\000 Ballot Results 20160104\Peronal Advance Care Directive\[CDAR2_IG_PERSADVCAREPLAN_R1_D1_2016JAN_Eric_Haas1_20160102163814.xls]Submitter'!$F$6</f>
    </nc>
  </rcc>
  <rfmt sheetId="2" sqref="AF206" start="0" length="0">
    <dxf>
      <alignment horizontal="left" vertical="top" wrapText="1" readingOrder="0"/>
    </dxf>
  </rfmt>
  <rrc rId="4164" sId="2" ref="A342:XFD342" action="deleteRow">
    <undo index="0" exp="area" ref3D="1" dr="$B$1:$K$342" dn="Z_BB2AAE75_3044_4C77_88A1_7020196AB93A_.wvu.PrintArea" sId="2"/>
    <undo index="0" exp="area" ref3D="1" dr="$F$1:$F$1048576" dn="Z_BB2AAE75_3044_4C77_88A1_7020196AB93A_.wvu.Cols" sId="2"/>
    <undo index="0" exp="area" ref3D="1" dr="$B$1:$K$342" dn="Z_969996EC_2958_4FED_850A_0A9758810918_.wvu.PrintArea" sId="2"/>
    <undo index="0" exp="area" ref3D="1" dr="$F$1:$F$1048576" dn="Z_969996EC_2958_4FED_850A_0A9758810918_.wvu.Cols" sId="2"/>
    <undo index="0" exp="area" ref3D="1" dr="$B$1:$K$342" dn="Z_8D2BE43A_F2EF_4076_B2E3_EC455DACFD6E_.wvu.PrintArea" sId="2"/>
    <undo index="0" exp="area" ref3D="1" dr="$F$1:$F$1048576" dn="Z_8D2BE43A_F2EF_4076_B2E3_EC455DACFD6E_.wvu.Cols" sId="2"/>
    <undo index="0" exp="area" ref3D="1" dr="$B$1:$K$342" dn="Z_5055F99D_C3B4_42A1_8C71_2C8C19A0745E_.wvu.PrintArea" sId="2"/>
    <undo index="0" exp="area" ref3D="1" dr="$F$1:$F$1048576" dn="Z_5055F99D_C3B4_42A1_8C71_2C8C19A0745E_.wvu.Cols" sId="2"/>
    <undo index="0" exp="area" ref3D="1" dr="$B$1:$K$342" dn="Z_490331D8_C318_4B0F_B366_92662263E6FB_.wvu.PrintArea" sId="2"/>
    <undo index="0" exp="area" ref3D="1" dr="$F$1:$F$1048576" dn="Z_490331D8_C318_4B0F_B366_92662263E6FB_.wvu.Cols" sId="2"/>
    <undo index="0" exp="area" ref3D="1" dr="$B$1:$K$342" dn="Z_34389477_5FA6_40B3_87C9_165B46F45329_.wvu.PrintArea" sId="2"/>
    <undo index="0" exp="area" ref3D="1" dr="$F$1:$F$1048576" dn="Z_34389477_5FA6_40B3_87C9_165B46F45329_.wvu.Cols" sId="2"/>
    <undo index="0" exp="area" ref3D="1" dr="$X$1:$X$1048576" dn="SubChangeCol"/>
    <undo index="0" exp="area" ref3D="1" dr="$Y$1:$Y$1048576" dn="SubByCol"/>
    <undo index="0" exp="area" ref3D="1" dr="$B$1:$K$342" dn="Print_Area" sId="2"/>
    <undo index="0" exp="area" ref3D="1" dr="$A$1:$A$1048576" dn="Number"/>
    <undo index="0" exp="area" ref3D="1" dr="$AA$1:$AA$1048576" dn="LastCol"/>
    <undo index="0" exp="area" ref3D="1" dr="$L$4:$L$342" dn="InPersReq"/>
    <undo index="0" exp="area" ref3D="1" dr="$B$1:$B$1048576" dn="BalComCol"/>
    <rfmt sheetId="2" xfDxf="1" sqref="A342:XFD342" start="0" length="0">
      <dxf>
        <alignment horizontal="left" vertical="top" wrapText="1" readingOrder="0"/>
      </dxf>
    </rfmt>
    <rcc rId="0" sId="2" s="1" dxf="1">
      <nc r="A342">
        <v>203</v>
      </nc>
      <ndxf>
        <font>
          <b/>
          <u/>
          <sz val="10"/>
          <color indexed="9"/>
          <name val="Arial"/>
          <scheme val="none"/>
        </font>
        <fill>
          <patternFill patternType="gray125">
            <fgColor indexed="8"/>
            <bgColor indexed="22"/>
          </patternFill>
        </fill>
        <alignment horizontal="right"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C342" t="inlineStr">
        <is>
          <t>2.5 Vol 2</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D342">
        <v>2.1</v>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E342">
        <v>2.0099999999999998</v>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dxf>
    </rfmt>
    <rcc rId="0" sId="2" dxf="1">
      <nc r="K342" t="inlineStr">
        <is>
          <t xml:space="preserve">Advance Care Planning Priorities Organizer - Draft section 3.1 is both sibling and parent of: Care Experience Consideration,Personal Health Goal, Personal Treatment Preference.  Does that mean the same information should be represented in both contexts or is it an either/or proposition?  To me is confusing to have the option of an ordered and unordered way to present the same information.  
</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horizontal="general" readingOrder="0"/>
        <border outline="0">
          <left style="thin">
            <color indexed="64"/>
          </left>
          <right style="thin">
            <color indexed="64"/>
          </right>
          <top style="thin">
            <color indexed="64"/>
          </top>
          <bottom style="thin">
            <color indexed="64"/>
          </bottom>
        </border>
        <protection locked="0"/>
      </dxf>
    </rfmt>
    <rcc rId="0" sId="2" dxf="1">
      <nc r="M342" t="inlineStr">
        <is>
          <t>BV 3/24/2016</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N342" t="inlineStr">
        <is>
          <t>Considered - Question Answered</t>
        </is>
      </nc>
      <n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R342" t="inlineStr">
        <is>
          <t>The Advance Care Planning Priorities Organizer is only used in two section:  GPP for End-of-Life or Severly Dibilitating Condition and GPP upon Death.  For those two section, this organizer can be used to show the priority that the person places on certain goals, treatment preferences, or care experience considerations. The same type of information can be represented using patterns that are priorities or paterns that are not showing priorities.  It like being able to say:  
I want to be pain free.
I want to be in a Hospice Program.
Being pain free is more important to me than being in a Hospice Program.  
Sometimes need to know what is more important than something else.  The Priority organizer gives you the pattern for expressing that.</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Directive\[CDAR2_IG_PERSADVCAREPLAN_R1_D1_2016JAN_Eric_Haas1_20160102163814.xls]Submitter'!$F$3</f>
      </nc>
      <ndxf>
        <font>
          <sz val="10"/>
          <color auto="1"/>
          <name val="Times New Roman"/>
          <scheme val="none"/>
        </font>
        <numFmt numFmtId="164" formatCode="0;\-0;;@\ "/>
        <fill>
          <patternFill patternType="solid">
            <bgColor indexed="45"/>
          </patternFill>
        </fill>
        <alignment vertical="center"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Directive\[CDAR2_IG_PERSADVCAREPLAN_R1_D1_2016JAN_Eric_Haas1_20160102163814.xls]Submitter'!$F$6</f>
      </nc>
      <ndxf>
        <font>
          <sz val="10"/>
          <color auto="1"/>
          <name val="Times New Roman"/>
          <scheme val="none"/>
        </font>
        <numFmt numFmtId="164" formatCode="0;\-0;;@\ "/>
        <fill>
          <patternFill patternType="solid">
            <bgColor indexed="45"/>
          </patternFill>
        </fill>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F342" start="0" length="0">
      <dxf>
        <fill>
          <patternFill patternType="solid">
            <bgColor indexed="47"/>
          </patternFill>
        </fill>
        <border outline="0">
          <left style="thin">
            <color indexed="64"/>
          </left>
          <right style="thin">
            <color indexed="64"/>
          </right>
          <top style="thin">
            <color indexed="64"/>
          </top>
          <bottom style="thin">
            <color indexed="64"/>
          </bottom>
        </border>
      </dxf>
    </rfmt>
  </rrc>
  <rrc rId="4165"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alignment horizontal="left" vertical="top" wrapText="1" readingOrder="0"/>
      </dxf>
    </rfmt>
    <rcc rId="0" sId="2" s="1" dxf="1">
      <nc r="A342">
        <v>204</v>
      </nc>
      <ndxf>
        <font>
          <b/>
          <u/>
          <sz val="10"/>
          <color indexed="9"/>
          <name val="Arial"/>
          <scheme val="none"/>
        </font>
        <fill>
          <patternFill patternType="gray125">
            <fgColor indexed="8"/>
            <bgColor indexed="22"/>
          </patternFill>
        </fill>
        <alignment horizontal="right"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C342" t="inlineStr">
        <is>
          <t>CDAR2_IG_PERSADVCAREPLAN_R1_D1_2016JAN_Vol1_Introductory_Material</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D342">
        <v>1.3</v>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readingOrder="0"/>
        <border outline="0">
          <left style="thin">
            <color indexed="64"/>
          </left>
          <right style="thin">
            <color indexed="64"/>
          </right>
          <top style="thin">
            <color indexed="64"/>
          </top>
          <bottom style="thin">
            <color indexed="64"/>
          </bottom>
        </border>
        <protection locked="0"/>
      </ndxf>
    </rcc>
    <rcc rId="0" sId="2" dxf="1">
      <nc r="I342" t="inlineStr">
        <is>
          <t>Implementation Guidance for creation of a personal advance care plan document has been developed to align with and be consistent with guidance and CDA templates established within the HL7 Consolidated CDA release 2.1 implementation guide.</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J342" t="inlineStr">
        <is>
          <t>Implementation Guidance for creation of a Personal Advance Care Plan Document has been developed to align with and be consistent with guidance and CDA templates established within the HL7 Consolidated CDA release 2.1 implementation guide.</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K342" t="inlineStr">
        <is>
          <t>Consistent capitalization of "Personal Advance Care Plan Document" should be used through out the entire specification.  There are examples with "Personal Advance Care Plan document" and "personal advance care plan document".</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M342" t="inlineStr">
        <is>
          <t>BV 2/18/2016</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R342" t="inlineStr">
        <is>
          <t>Will update as suggested</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vertical="center"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F342" start="0" length="0">
      <dxf>
        <fill>
          <patternFill patternType="solid">
            <bgColor indexed="47"/>
          </patternFill>
        </fill>
        <border outline="0">
          <left style="thin">
            <color indexed="64"/>
          </left>
          <right style="thin">
            <color indexed="64"/>
          </right>
          <top style="thin">
            <color indexed="64"/>
          </top>
          <bottom style="thin">
            <color indexed="64"/>
          </bottom>
        </border>
      </dxf>
    </rfmt>
  </rrc>
  <rrc rId="4166"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alignment horizontal="left" vertical="top" wrapText="1" readingOrder="0"/>
      </dxf>
    </rfmt>
    <rcc rId="0" sId="2" s="1" dxf="1">
      <nc r="A342">
        <v>205</v>
      </nc>
      <ndxf>
        <font>
          <b/>
          <u/>
          <sz val="10"/>
          <color indexed="9"/>
          <name val="Arial"/>
          <scheme val="none"/>
        </font>
        <fill>
          <patternFill patternType="gray125">
            <fgColor indexed="8"/>
            <bgColor indexed="22"/>
          </patternFill>
        </fill>
        <alignment horizontal="right"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D342" t="inlineStr">
        <is>
          <t>1.4.2</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readingOrder="0"/>
        <border outline="0">
          <left style="thin">
            <color indexed="64"/>
          </left>
          <right style="thin">
            <color indexed="64"/>
          </right>
          <top style="thin">
            <color indexed="64"/>
          </top>
          <bottom style="thin">
            <color indexed="64"/>
          </bottom>
        </border>
        <protection locked="0"/>
      </ndxf>
    </rcc>
    <rcc rId="0" sId="2" dxf="1">
      <nc r="I342" t="inlineStr">
        <is>
          <t>This chapter defines the US Realm Document and Header template for the Personal Advance Care Plan document.</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J342" t="inlineStr">
        <is>
          <t>This chapter defines the US Realm Document and Header templates for the Personal Advance Care Plan Document.</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K342" t="inlineStr">
        <is>
          <t>Missing "s" in templates.</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N342" t="inlineStr">
        <is>
          <t>Not persuasive</t>
        </is>
      </nc>
      <n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vertical="center"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F342" start="0" length="0">
      <dxf>
        <fill>
          <patternFill patternType="solid">
            <bgColor indexed="47"/>
          </patternFill>
        </fill>
        <border outline="0">
          <left style="thin">
            <color indexed="64"/>
          </left>
          <right style="thin">
            <color indexed="64"/>
          </right>
          <top style="thin">
            <color indexed="64"/>
          </top>
          <bottom style="thin">
            <color indexed="64"/>
          </bottom>
        </border>
      </dxf>
    </rfmt>
  </rrc>
  <rrc rId="4167"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alignment horizontal="left" vertical="top" wrapText="1" readingOrder="0"/>
      </dxf>
    </rfmt>
    <rcc rId="0" sId="2" s="1" dxf="1">
      <nc r="A342">
        <v>206</v>
      </nc>
      <ndxf>
        <font>
          <b/>
          <u/>
          <sz val="10"/>
          <color indexed="9"/>
          <name val="Arial"/>
          <scheme val="none"/>
        </font>
        <fill>
          <patternFill patternType="gray125">
            <fgColor indexed="8"/>
            <bgColor indexed="22"/>
          </patternFill>
        </fill>
        <alignment horizontal="right"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cc rId="0" sId="2" dxf="1">
      <nc r="D342" t="inlineStr">
        <is>
          <t>1.4.2</t>
        </is>
      </nc>
      <n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readingOrder="0"/>
        <border outline="0">
          <left style="thin">
            <color indexed="64"/>
          </left>
          <right style="thin">
            <color indexed="64"/>
          </right>
          <top style="thin">
            <color indexed="64"/>
          </top>
          <bottom style="thin">
            <color indexed="64"/>
          </bottom>
        </border>
        <protection locked="0"/>
      </ndxf>
    </rcc>
    <rcc rId="0" sId="2" dxf="1">
      <nc r="I342" t="inlineStr">
        <is>
          <t>This chapter defines the section templates referenced within the document template.</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J342" t="inlineStr">
        <is>
          <t>This chapter defines the section templates referenced within the document templates.</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K342" t="inlineStr">
        <is>
          <t>Missing "s" in templates.</t>
        </is>
      </nc>
      <ndxf>
        <font>
          <sz val="10"/>
          <color auto="1"/>
          <name val="Times New Roman"/>
          <scheme val="none"/>
        </font>
        <fill>
          <patternFill patternType="solid">
            <bgColor indexed="3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M342" t="inlineStr">
        <is>
          <t>BV 2/18/2016</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cc rId="0" sId="2" dxf="1">
      <nc r="N342" t="inlineStr">
        <is>
          <t>Not persuasive</t>
        </is>
      </nc>
      <n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R342" t="inlineStr">
        <is>
          <t>There is only one document template in the IG that references sections.  The wording is correct as is.</t>
        </is>
      </nc>
      <ndxf>
        <font>
          <sz val="10"/>
          <color auto="1"/>
          <name val="Times New Roman"/>
          <scheme val="none"/>
        </font>
        <fill>
          <patternFill patternType="solid">
            <bgColor indexed="41"/>
          </patternFill>
        </fill>
        <alignment horizontal="general"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vertical="center"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general" vertical="center" wrapText="0"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border outline="0">
          <right style="thin">
            <color indexed="64"/>
          </right>
          <top style="thin">
            <color indexed="64"/>
          </top>
          <bottom style="thin">
            <color indexed="64"/>
          </bottom>
        </border>
        <protection locked="0"/>
      </dxf>
    </rfmt>
    <rfmt sheetId="2" sqref="AF342" start="0" length="0">
      <dxf>
        <fill>
          <patternFill patternType="solid">
            <bgColor indexed="47"/>
          </patternFill>
        </fill>
        <border outline="0">
          <left style="thin">
            <color indexed="64"/>
          </left>
          <right style="thin">
            <color indexed="64"/>
          </right>
          <top style="thin">
            <color indexed="64"/>
          </top>
          <bottom style="thin">
            <color indexed="64"/>
          </bottom>
        </border>
      </dxf>
    </rfmt>
  </rrc>
  <rrc rId="4168"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207</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1.5</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Should the filenames in Table 2 be updated based on the actually distributed filenames?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2/18/2016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In Volume 1 will update the filenames in Table 2 to match actual package filenames.</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69"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208</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3.2.1</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structured data in header alwys includes information about the subject of the document—often call “demographics”—such as birth date, gender, race, and ethnicity; information about the author; and information about the custodian responsible for maintaining a persistant copy of the document.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The structured data in header always includes information about the subject of the document—often call “demographics”—such as birth date, gender, race, and ethnicity; information about the author; and information about the custodian responsible for maintaining a persistant copy of the document.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always misspelled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0"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209</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3.2.3</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In cases where the information to be exchanged starts out as structured data in the oriinating application, the entry-level templates permit the human readable information in the section to be derived from the structured data.</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In cases where the information to be exchanged starts out as structured data in the originating application, the entry-level templates permit the human readable information in the section to be derived from the structured data.</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originating misspelled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1"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210</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3.2.3</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vital sign measurements presented to the use further could be processed by the rendering application to provide specialized charting or computations that would not be feasible when only rendering the information as human readable text.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The vital sign measurements presented to the user could be processed by the rendering application to provide specialized charting or computations that would not be feasible when only rendering the information as human readable text.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The original sentence appears either have a misspelling or missing word(s).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Not 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This sentence is saying what it was intended to say.</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2"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211</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3.3</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constraint also ensures that ensures that all clinically relevant content in machine readable entries must also be represented in human readable form within the CDA narrative content.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The constraint also ensures that all clinically relevant content in machine readable entries must also be represented in human readable form within the CDA narrative content.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Remove duplicate "ensures that"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3"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212</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3.4</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As the quality of the information improves and applications develop greater information exchange capabilities, this standard has the potential to support additional information relationships to exist.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As the quality of the information improves and applications develop greater information exchange capabilities, this standard has the potential to support additional information relationships.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Remove "to exist"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4"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213</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3.5</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documents permit information to be shared with expresses the wide variety of personal thoughts and considerations that individuals may wish to share regarding the care experience at the end of their life, when severly debilitated, and when they can’t speak for themselves.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The documents permit information to be shared that expresses the wide variety of personal thoughts and considerations that individuals may wish to share regarding the care experience at the end of their life, when severly debilitated, and when they can’t speak for themselves.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Change "with" to "that".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5"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214</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3.5</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Implementers exchaning personal emergency, critical, and advance care planning information will need to determine the optimal type of clinical statement pattern to use when representing this information in a Personal Advance Care Plan document.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Implementers exchanging personal emergency, critical, and advance care planning information will need to determine the optimal type of clinical statement pattern to use when representing this information in a Personal Advance Care Plan document.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exchanging misspelled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vertical="center"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6"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215</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3.6</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Neg-Mi</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author SHALL be the same person as the recordTarget.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Aren't there circumstances where the author of a Personal Advance Care Plan may not be the recordTarget?  For example, a parent may want to create a PACP for a child with an intellectual disability.  A spouse with a power of attorney may want to create a PACP for their partner who has been injured and incapacitated.  In these cases the guardian would be the author.  Does this statement also allow for the guardian to be an author?</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2/18/2016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Not 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No, to be a Personal Advance Directive, the author would be the person (recordTarget).  This situation is  not in scope as it implies some other type of document that is not a "personal" one.  By "Personal" we are limitting to the situation where the author is the person.</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7"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216</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3.6</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CDA R2 allows for multiple informationRecipeints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CDA R2 allows for multiple informationRecipients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informationRecipients misspelled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8"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217</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4.1.8</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notation conveys the actual code (11450-4), the code’s displayName (Problem List), the OID of the codeSystem from which the code is drawn (2.16.840.1.113883.6.1), and the codeSystemName (LOINC).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I do not see where the conformance statement or first example below specify the displayName or codeSystemName.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2/18/2016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Considered - Question Answered</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See conformance 15408 and See conformance 31141. Also see Figure 14 (all in volume 1).</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79"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218</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1.1000000000000001</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The document may contain a structured body, or it may contain a non-xml body that includes the advance care plan information by reference to a pdf document or by embedding the pdf information.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The document may contain a structured body, or it may contain a non-xml body that includes the advance care plan information by reference to a PDF document or by embedding the PDF information.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PDF should be capitalized as it is an acronym for Portable Document Format.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0"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219</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1.1000000000000001</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Use the nonxml body text when the personal advance care plan information is being embedded as a pdf.</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Use the nonxml body text when the personal advance care plan information is being embedded as a PDF.</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PDF should be capitalized as it is an acronym for Portable Document Format.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1"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220</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1.1000000000000001</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Use the nonxml body reference when the personal advance care plan information is being included in a referenced pdf file.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Use the nonxml body reference when the personal advance care plan information is being included in a referenced PDF file.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PDF should be capitalized as it is an acronym for Portable Document Format.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2"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221</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1.2.5.iii</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Neg-Mi</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This assignedAuthor SHALL NOT contain [0..0] assignedAuthoringDevice (CONF:2211-33108).</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I believe that the goal is to exclude the inclusion of an assignedAuthoringDevice element.  Is this the correct way to express that exclusion?  I read it as "The assignedAuthor shall not contain 0 assignedAuthoringDevices".  If it shall not contain 0, then it shall contain more than 0.  Should it be: This assignedAuthor SHALL NOT contain [1..*] assignedAuthoringDevice (CONF:2211-33108).</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 xml:space="preserve">F2F SHALL NOT </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Need to clarify the syntax used for SHALL NOT have any.</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3"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222</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1.2.8</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A Notary Public may serve a the legal authenticator of an advance directive.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A Notary Public may serve as the legal authenticator of an advance directive.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as misspelled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4"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223</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CDAR2_IG_PERSADVCAREPLAN_R1_D1_2016JAN_Vol2_Templates_and_Supporting_Material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v>3.6</v>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A-T</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A personal health goal statement may one or more related components.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A personal health goal statement may have one or more related components.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missing word. Have?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1/28/2016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adopt proposed wording change.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20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4</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fmt sheetId="2" sqref="Z342" start="0" length="0">
      <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A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B342" start="0" length="0">
      <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dxf>
    </rfmt>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5"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224</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fmt sheetId="2" sqref="B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C342" t="inlineStr">
        <is>
          <t>CDAR2_IG_PERSADVCAREPLAN_R1_D1_2016JAN_Vol1_Introductory_Material</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cc rId="0" sId="2" dxf="1">
      <nc r="D342" t="inlineStr">
        <is>
          <t>General comment</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H342" start="0" length="0">
      <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dxf>
    </rfmt>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While I agree that PACPs are helpful especially when people cannot speak for themselves, they are also valuable even when people can speak for themselves. The literature shows that people are frequently reluctant to verbally state their wishes. PACP documents may help to increase the rate that patients and providers have verbal conversations because patients would have clarified their values in order to create the document. Also, providers, having exposure to their patients' documented wishes, would be aware of the discordance between care plans and wishes and prompt further discussion.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L342" start="0" length="0">
      <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M342" t="inlineStr">
        <is>
          <t>BV 2/18/2016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 with mod</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Will add this point in Volume 1.</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umFmtId="4">
      <nc r="T342">
        <v>15</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U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umFmtId="4">
      <nc r="V342">
        <v>0</v>
      </nc>
      <n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Directive\[CDAR2_IG_PERSADVCAREPLAN_R1_D1_2016JAN_Brian_Scheller_20160104161438.xls]Submitter'!$F$3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Directive\[CDAR2_IG_PERSADVCAREPLAN_R1_D1_2016JAN_Brian_Scheller_20160104161438.xls]Submitter'!$F$6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David Foster</t>
        </is>
      </nc>
      <ndxf>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dfoster@healthwise.org</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6"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225</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rgb="FFCCCCFF"/>
          </patternFill>
        </fill>
        <alignment horizontal="left" vertical="top" wrapText="1" readingOrder="0"/>
        <border outline="0">
          <right style="thin">
            <color indexed="64"/>
          </right>
          <top style="thin">
            <color indexed="64"/>
          </top>
          <bottom style="thin">
            <color indexed="64"/>
          </bottom>
        </border>
        <protection locked="0"/>
      </dxf>
    </rfmt>
    <rcc rId="0" sId="2" dxf="1">
      <nc r="D342" t="inlineStr">
        <is>
          <t xml:space="preserve">CDAR2_IG_PERSADVCAREPLAN_R1_D1_2016JAN_Vol1_Introductory_Material.pdf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E342" t="inlineStr">
        <is>
          <t xml:space="preserve">A P P E N D I X   E  
C O D E D   C O N T E N T   C R O S S WA L K Table 111  "Crosswalk between Personal Advance Care Plan Entry Types and Advance Directive Observation Types"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 xml:space="preserve">Seems problematic, is innacurate semantically. Instead would use the LOINC terms as the Value Set. Alternatively, possibly  SNOMED CT Observalbes cold be made to represent content.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3/24/2016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LOINC terms are used to represent questions.  The SNOMED CT terms are used to say, "content about this subject, or related to this issue".  It isn't being used as a Question or an Answer.  It functions as a sort of "indexing categor" to say, "this directive has information in it that pertains to this issue".  It makes it faster for the clinician to determine if the directive includes information that may be relevant to the patient's situation.</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 xml:space="preserve">Pavla Frazier </t>
        </is>
      </nc>
      <ndxf>
        <fill>
          <patternFill patternType="solid">
            <bgColor rgb="FFFF99CC"/>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AB342" t="inlineStr">
        <is>
          <t>pavla.frazier@va.gov</t>
        </is>
      </nc>
      <ndxf>
        <fill>
          <patternFill patternType="solid">
            <bgColor rgb="FFFF99CC"/>
          </patternFill>
        </fill>
        <alignment horizontal="left" vertical="top" wrapText="1" readingOrder="0"/>
        <border outline="0">
          <left style="thin">
            <color indexed="64"/>
          </left>
          <right style="thin">
            <color indexed="64"/>
          </righ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7"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226</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rgb="FFCCCCFF"/>
          </patternFill>
        </fill>
        <alignment horizontal="left" vertical="top" wrapText="1" readingOrder="0"/>
        <border outline="0">
          <right style="thin">
            <color indexed="64"/>
          </right>
          <top style="thin">
            <color indexed="64"/>
          </top>
          <bottom style="thin">
            <color indexed="64"/>
          </bottom>
        </border>
        <protection locked="0"/>
      </dxf>
    </rfmt>
    <rcc rId="0" sId="2" dxf="1">
      <nc r="D342" t="inlineStr">
        <is>
          <t xml:space="preserve">HL7ReviewDueDec24/CDAR2_IG_PERSADVCAREPLAN_R1_D1_2016JAN_Vol2_Templates_and_Supporting_Material.pdf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E342" t="inlineStr">
        <is>
          <t xml:space="preserve">1.2 
Personal Advance Care Plan Header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I342" t="inlineStr">
        <is>
          <t>HL7 Vocabulary simply describes guardian as a relationship to a ward.
This need not be a formal legal relationship. When a guardian relationship exists for the patient, it can be represented, regardless of who is present at the time the document is generated. This need not be a formal legal relationship. A child’s parent can be represented in the guardian role.
In this case, the guardian/code element would encode the personal relationship of "mother" for the child’s mom or "father" for the child’s dad. An elderly person's child can be represented in the guardian role. In this case, the guardian/code element would encode the personal relationship 
of "daughter" or "son", or if a legal relationship existed, the relationship of "legal guardian" 
could be encoded.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The way this is desribed in this IG seems to cloud the meaning and strenth of the term 'legal guardian.' (Unless I am misreading it.)  A new code may be needed in order to differentiate between "legal guardian" and "guardian," to differentiate between the authority, reponsilbility and rights of a legal guardian.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3/24/2016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The participation in CDA is simple called "guardian" and it is a broader concept than "legal guardian". A legal guardian is a type of guardian.  There already are several codes that allow you to indicate what type of legal guardian a person may be.
Some examples are:
legal guardian
guardian ad lidem
executor of estate
power of attorney
durable power of attorney
healthcare power of attorney
etc.</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 xml:space="preserve">Pavla Frazier </t>
        </is>
      </nc>
      <ndxf>
        <fill>
          <patternFill patternType="solid">
            <bgColor rgb="FFFF99CC"/>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AB342" t="inlineStr">
        <is>
          <t>pavla.frazier@va.gov</t>
        </is>
      </nc>
      <ndxf>
        <fill>
          <patternFill patternType="solid">
            <bgColor rgb="FFFF99CC"/>
          </patternFill>
        </fill>
        <alignment horizontal="left" vertical="top" wrapText="1" readingOrder="0"/>
        <border outline="0">
          <left style="thin">
            <color indexed="64"/>
          </left>
          <right style="thin">
            <color indexed="64"/>
          </righ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8"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227</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rgb="FFCCCCFF"/>
          </patternFill>
        </fill>
        <alignment horizontal="left" vertical="top" wrapText="1" readingOrder="0"/>
        <border outline="0">
          <right style="thin">
            <color indexed="64"/>
          </right>
          <top style="thin">
            <color indexed="64"/>
          </top>
          <bottom style="thin">
            <color indexed="64"/>
          </bottom>
        </border>
        <protection locked="0"/>
      </dxf>
    </rfmt>
    <rcc rId="0" sId="2" dxf="1">
      <nc r="D342" t="inlineStr">
        <is>
          <t xml:space="preserve">HL7ReviewDueDec24/CDAR2_IG_PERSADVCAREPLAN_R1_D1_2016JAN_Vol2_Templates_and_Supporting_Material.pdf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E342" t="inlineStr">
        <is>
          <t xml:space="preserve">5
V A L U E   S E T S   I N   T H I S   G
U I D Etable 16
Personal Goal Preference and Priority Choices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J342" t="inlineStr">
        <is>
          <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Cavet- I have not worked with this IG, am jsut revieiwing it. there may be nuances of use and intention that I am not aware of. That said: This might be expanded to include the LOINC codes from related document  CDAR2_IG_PERSADVCAREPLAN_R1_D1_2016JAN_Vol1_Introductory_Material.pdf p. 65 Table 111: "Crosswalk between Personal Advance Care Plan Entry Types and Advance. That is, the listed LOINC items in Personal Advance Care Plan Document Entry Type should all be used. (not only shold they not be 'replaced by the crosswlak SNOMED CT codes, but they need to be explcitly used to rperesent the content they hold. THese are codes such as:  75787-2 (AD)Thoughts on Intubation, 75788-0 (AD-14)Thoughts on Tube Feeding; 75789-8 (AD-15) Thoughts on Life Support, etc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3/24/2016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For now, the crosswalk exists because of the way that C-CDA choose to design the Advance Directives Entry template.  It uses SNOMED codes to indicate the type of content that is covered in a Personal Advance Care Plan document.  The LOINC codes represent a specific question.  The C-CDA template could be reconsidered, but I think any DSTU Comment requesting a change should first involve implementer trial use to determine if it works with the current design or not.</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 xml:space="preserve">Pavla Frazier </t>
        </is>
      </nc>
      <ndxf>
        <fill>
          <patternFill patternType="solid">
            <bgColor rgb="FFFF99CC"/>
          </patternFill>
        </fill>
        <alignment horizontal="left" vertical="center" wrapText="1" readingOrder="0"/>
        <border outline="0">
          <left style="thin">
            <color indexed="64"/>
          </left>
          <right style="thin">
            <color indexed="64"/>
          </right>
          <top style="thin">
            <color indexed="64"/>
          </top>
          <bottom style="thin">
            <color indexed="64"/>
          </bottom>
        </border>
      </ndxf>
    </rcc>
    <rcc rId="0" sId="2" dxf="1">
      <nc r="AB342" t="inlineStr">
        <is>
          <t>pavla.frazier@va.gov</t>
        </is>
      </nc>
      <ndxf>
        <fill>
          <patternFill patternType="solid">
            <bgColor rgb="FFFF99CC"/>
          </patternFill>
        </fill>
        <alignment horizontal="left" vertical="top" wrapText="1" readingOrder="0"/>
        <border outline="0">
          <left style="thin">
            <color indexed="64"/>
          </left>
          <right style="thin">
            <color indexed="64"/>
          </righ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89"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228</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E342" t="inlineStr">
        <is>
          <t>I.65</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advance directive information documented in a Personal Advance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advance directive information documented in an Advance Directive section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between this document and an existing artifact, right?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0"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229</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E342" t="inlineStr">
        <is>
          <t>I.65</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Thoughts on Intubation, etc.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J342" t="inlineStr">
        <is>
          <t>Advance directive - request for intubation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K342" t="inlineStr">
        <is>
          <t>Use LOINC name for codes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1"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230</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Why is there a PAD section intervening between the document and the other sections? Is this designed to serve either as a document or a section in some other documentt?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2"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231</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Does the header constraint exist in order to provide a place for annotations (provider organization, etc.)? It doesn't seem to be constraining much. Is there a reason this information isn't in the document template?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3"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232</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Placehoder comment to update temporary LOINCs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3/17/2016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Persuasive</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All temporary LOINC Codes will be addressed prior to moving to publication.</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4"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233</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A-Q</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Health Care Agent Appointment</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 xml:space="preserve">Why isn't the information (name, date, etc.) modeled? </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5"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234</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Other Care Experience Considerations</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Could use examples of what sorts of considerations are imagined</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M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6"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235</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E342" t="inlineStr">
        <is>
          <t>75782-3</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Better to have the display text in the spec</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BV 3/17/2016</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N342" t="inlineStr">
        <is>
          <t>Considered - Question Answered</t>
        </is>
      </nc>
      <n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ndxf>
    </rcc>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R342" t="inlineStr">
        <is>
          <t>displayName attributes will be added to the examples, but it is not a required attribute.</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7" sId="2" ref="A342:XFD342" action="deleteRow">
    <undo index="0" exp="area" ref3D="1" dr="$F$1:$F$1048576" dn="Z_BB2AAE75_3044_4C77_88A1_7020196AB93A_.wvu.Cols" sId="2"/>
    <undo index="0" exp="area" ref3D="1" dr="$F$1:$F$1048576" dn="Z_969996EC_2958_4FED_850A_0A9758810918_.wvu.Cols"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rfmt sheetId="2" xfDxf="1" sqref="A342:XFD342" start="0" length="0">
      <dxf/>
    </rfmt>
    <rcc rId="0" sId="2" s="1" dxf="1">
      <nc r="A342">
        <v>236</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E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cc rId="0" sId="2" dxf="1">
      <nc r="I342" t="inlineStr">
        <is>
          <t>Health Agent Authority Directive</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Is such a directive general, or can they be agent-specific? If the latter, there's no way to assign</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Review with team</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rc rId="4198" sId="2" ref="A342:XFD342" action="deleteRow">
    <undo index="0" exp="area" ref3D="1" dr="$F$1:$F$1048576" dn="Z_BB2AAE75_3044_4C77_88A1_7020196AB93A_.wvu.Cols" sId="2"/>
    <undo index="0" exp="area" ref3D="1" dr="$B$3:$AF$342" dn="Z_969996EC_2958_4FED_850A_0A9758810918_.wvu.FilterData" sId="2"/>
    <undo index="0" exp="area" ref3D="1" dr="$F$1:$F$1048576" dn="Z_969996EC_2958_4FED_850A_0A9758810918_.wvu.Cols" sId="2"/>
    <undo index="0" exp="area" ref3D="1" dr="$A$3:$AK$342" dn="Z_8D2BE43A_F2EF_4076_B2E3_EC455DACFD6E_.wvu.FilterData" sId="2"/>
    <undo index="0" exp="area" ref3D="1" dr="$F$1:$F$1048576" dn="Z_8D2BE43A_F2EF_4076_B2E3_EC455DACFD6E_.wvu.Cols" sId="2"/>
    <undo index="0" exp="area" ref3D="1" dr="$F$1:$F$1048576" dn="Z_5055F99D_C3B4_42A1_8C71_2C8C19A0745E_.wvu.Cols" sId="2"/>
    <undo index="0" exp="area" ref3D="1" dr="$F$1:$F$1048576" dn="Z_490331D8_C318_4B0F_B366_92662263E6FB_.wvu.Cols" sId="2"/>
    <undo index="0" exp="area" ref3D="1" dr="$B$3:$AF$342" dn="Z_34389477_5FA6_40B3_87C9_165B46F45329_.wvu.FilterData" sId="2"/>
    <undo index="0" exp="area" ref3D="1" dr="$F$1:$F$1048576" dn="Z_34389477_5FA6_40B3_87C9_165B46F45329_.wvu.Cols" sId="2"/>
    <undo index="0" exp="area" ref3D="1" dr="$X$1:$X$1048576" dn="SubChangeCol"/>
    <undo index="0" exp="area" ref3D="1" dr="$Y$1:$Y$1048576" dn="SubByCol"/>
    <undo index="0" exp="area" ref3D="1" dr="$A$1:$A$1048576" dn="Number"/>
    <undo index="0" exp="area" ref3D="1" dr="$AA$1:$AA$1048576" dn="LastCol"/>
    <undo index="0" exp="area" ref3D="1" dr="$B$1:$B$1048576" dn="BalComCol"/>
    <undo index="0" exp="area" ref3D="1" dr="$A$3:$AK$342" dn="_FilterDatabase" sId="2"/>
    <rfmt sheetId="2" xfDxf="1" sqref="A342:XFD342" start="0" length="0">
      <dxf/>
    </rfmt>
    <rcc rId="0" sId="2" s="1" dxf="1">
      <nc r="A342">
        <v>237</v>
      </nc>
      <ndxf>
        <font>
          <b/>
          <u/>
          <sz val="10"/>
          <color indexed="9"/>
          <name val="Arial"/>
          <scheme val="none"/>
        </font>
        <fill>
          <patternFill patternType="gray125">
            <fgColor indexed="8"/>
            <bgColor indexed="22"/>
          </patternFill>
        </fill>
        <alignment horizontal="right" vertical="top" wrapText="1" readingOrder="0"/>
        <border outline="0">
          <left style="thin">
            <color indexed="64"/>
          </left>
          <top style="thin">
            <color indexed="64"/>
          </top>
        </border>
      </ndxf>
    </rcc>
    <rcc rId="0" sId="2" dxf="1">
      <nc r="B342" t="inlineStr">
        <is>
          <t>StDocs</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C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fmt sheetId="2" sqref="D342" start="0" length="0">
      <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dxf>
    </rfmt>
    <rcc rId="0" sId="2" dxf="1">
      <nc r="E342" t="inlineStr">
        <is>
          <t>p 56</t>
        </is>
      </nc>
      <ndxf>
        <font>
          <sz val="10"/>
          <color auto="1"/>
          <name val="Times New Roman"/>
          <scheme val="none"/>
        </font>
        <fill>
          <patternFill patternType="solid">
            <bgColor indexed="31"/>
          </patternFill>
        </fill>
        <alignment horizontal="left" vertical="top" wrapText="1" readingOrder="0"/>
        <border outline="0">
          <right style="thin">
            <color indexed="64"/>
          </right>
          <top style="thin">
            <color indexed="64"/>
          </top>
          <bottom style="thin">
            <color indexed="64"/>
          </bottom>
        </border>
        <protection locked="0"/>
      </ndxf>
    </rcc>
    <rfmt sheetId="2" sqref="F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G342" start="0" length="0">
      <dxf>
        <font>
          <sz val="10"/>
          <color auto="1"/>
          <name val="Times New Roman"/>
          <scheme val="none"/>
        </font>
        <fill>
          <patternFill patternType="solid">
            <bgColor indexed="3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H342" t="inlineStr">
        <is>
          <t>A-S</t>
        </is>
      </nc>
      <ndxf>
        <font>
          <sz val="10"/>
          <color auto="1"/>
          <name val="Times New Roman"/>
          <scheme val="none"/>
        </font>
        <fill>
          <patternFill patternType="solid">
            <bgColor indexed="31"/>
          </patternFill>
        </fill>
        <alignment horizontal="center" vertical="top" wrapText="1" readingOrder="0"/>
        <border outline="0">
          <left style="thin">
            <color indexed="64"/>
          </left>
          <right style="thin">
            <color indexed="64"/>
          </right>
          <top style="thin">
            <color indexed="64"/>
          </top>
          <bottom style="thin">
            <color indexed="64"/>
          </bottom>
        </border>
        <protection locked="0"/>
      </ndxf>
    </rcc>
    <rfmt sheetId="2" sqref="I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J342" start="0" length="0">
      <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dxf>
    </rfmt>
    <rcc rId="0" sId="2" dxf="1">
      <nc r="K342" t="inlineStr">
        <is>
          <t>Goal example seems clincially specific for a patient-specified goal</t>
        </is>
      </nc>
      <ndxf>
        <font>
          <sz val="10"/>
          <color auto="1"/>
          <name val="Times New Roman"/>
          <scheme val="none"/>
        </font>
        <fill>
          <patternFill patternType="solid">
            <bgColor indexed="31"/>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L342" t="inlineStr">
        <is>
          <t>No</t>
        </is>
      </nc>
      <ndxf>
        <font>
          <sz val="10"/>
          <color auto="1"/>
          <name val="Times New Roman"/>
          <scheme val="none"/>
        </font>
        <fill>
          <patternFill patternType="solid">
            <bgColor rgb="FFCCCCFF"/>
          </patternFill>
        </fill>
        <alignment vertical="top" wrapText="1" readingOrder="0"/>
        <border outline="0">
          <left style="thin">
            <color indexed="64"/>
          </left>
          <right style="thin">
            <color indexed="64"/>
          </right>
          <top style="thin">
            <color indexed="64"/>
          </top>
          <bottom style="thin">
            <color indexed="64"/>
          </bottom>
        </border>
        <protection locked="0"/>
      </ndxf>
    </rcc>
    <rcc rId="0" sId="2" dxf="1">
      <nc r="M342" t="inlineStr">
        <is>
          <t>Review with team</t>
        </is>
      </nc>
      <n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ndxf>
    </rcc>
    <rfmt sheetId="2" sqref="N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O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P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Q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R342" start="0" length="0">
      <dxf>
        <font>
          <sz val="10"/>
          <color auto="1"/>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fmt sheetId="2" sqref="S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T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U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V342" start="0" length="0">
      <dxf>
        <font>
          <sz val="10"/>
          <color auto="1"/>
          <name val="Times New Roman"/>
          <scheme val="none"/>
        </font>
        <numFmt numFmtId="1" formatCode="0"/>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W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X342" start="0" length="0">
      <dxf>
        <font>
          <sz val="10"/>
          <color auto="1"/>
          <name val="Times New Roman"/>
          <scheme val="none"/>
        </font>
        <fill>
          <patternFill patternType="solid">
            <bgColor indexed="41"/>
          </patternFill>
        </fill>
        <alignment horizontal="left" vertical="top" wrapText="1" readingOrder="0"/>
        <border outline="0">
          <left style="thin">
            <color indexed="64"/>
          </left>
          <right style="thin">
            <color indexed="64"/>
          </right>
          <top style="thin">
            <color indexed="64"/>
          </top>
          <bottom style="thin">
            <color indexed="64"/>
          </bottom>
        </border>
        <protection locked="0"/>
      </dxf>
    </rfmt>
    <rcc rId="0" sId="2" dxf="1">
      <nc r="Y342">
        <f>'C:\Users\lisa.nelson\Documents\05 P20150701 ADVault\04 HL7 Personal ECACP Project\000 Ballot Results 20160104\Peronal Advance Care Directive\[CDAR2_IG_PERSADVCAREPLAN_R1_D1_2016JAN_Greg_Staudenmaier_20160104181337.xlsx]Submitter'!$F$3</f>
      </nc>
      <ndxf>
        <font>
          <sz val="10"/>
          <color auto="1"/>
          <name val="Times New Roman"/>
          <scheme val="none"/>
        </font>
        <numFmt numFmtId="164" formatCode="0;\-0;;@\ "/>
        <fill>
          <patternFill patternType="solid">
            <bgColor indexed="45"/>
          </patternFill>
        </fill>
        <alignment horizontal="left" vertical="center" wrapText="1" readingOrder="0"/>
        <border outline="0">
          <left style="thin">
            <color indexed="64"/>
          </left>
          <right style="thin">
            <color indexed="64"/>
          </right>
          <top style="thin">
            <color indexed="64"/>
          </top>
          <bottom style="thin">
            <color indexed="64"/>
          </bottom>
        </border>
        <protection locked="0"/>
      </ndxf>
    </rcc>
    <rcc rId="0" sId="2" dxf="1">
      <nc r="Z342">
        <f>'C:\Users\lisa.nelson\Documents\05 P20150701 ADVault\04 HL7 Personal ECACP Project\000 Ballot Results 20160104\Peronal Advance Care Directive\[CDAR2_IG_PERSADVCAREPLAN_R1_D1_2016JAN_Greg_Staudenmaier_20160104181337.xlsx]Submitter'!$F$6</f>
      </nc>
      <ndxf>
        <font>
          <sz val="10"/>
          <color auto="1"/>
          <name val="Times New Roman"/>
          <scheme val="none"/>
        </font>
        <numFmt numFmtId="164" formatCode="0;\-0;;@\ "/>
        <fill>
          <patternFill patternType="solid">
            <bgColor indexed="45"/>
          </patternFill>
        </fill>
        <alignment horizontal="left" vertical="top" wrapText="1" readingOrder="0"/>
        <border outline="0">
          <left style="thin">
            <color indexed="64"/>
          </left>
          <right style="thin">
            <color indexed="64"/>
          </right>
          <top style="thin">
            <color indexed="64"/>
          </top>
          <bottom style="thin">
            <color indexed="64"/>
          </bottom>
        </border>
        <protection locked="0"/>
      </ndxf>
    </rcc>
    <rcc rId="0" sId="2" dxf="1">
      <nc r="AA342" t="inlineStr">
        <is>
          <t>Jay Lyle</t>
        </is>
      </nc>
      <ndxf>
        <font>
          <sz val="10"/>
          <color auto="1"/>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cc rId="0" sId="2" s="1" dxf="1">
      <nc r="AB342" t="inlineStr">
        <is>
          <t>jay.lyle@jpsys.com</t>
        </is>
      </nc>
      <ndxf>
        <font>
          <u/>
          <sz val="10"/>
          <color indexed="12"/>
          <name val="Arial"/>
          <scheme val="none"/>
        </font>
        <numFmt numFmtId="164" formatCode="0;\-0;;@\ "/>
        <fill>
          <patternFill patternType="solid">
            <bgColor indexed="45"/>
          </patternFill>
        </fill>
        <alignment horizontal="left" vertical="center" wrapText="1" readingOrder="0"/>
        <border outline="0">
          <left style="thin">
            <color indexed="64"/>
          </left>
          <top style="thin">
            <color indexed="64"/>
          </top>
          <bottom style="thin">
            <color indexed="64"/>
          </bottom>
        </border>
      </ndxf>
    </rcc>
    <rfmt sheetId="2" sqref="AC342" start="0" length="0">
      <dxf>
        <font>
          <sz val="10"/>
          <color auto="1"/>
          <name val="Times New Roman"/>
          <scheme val="none"/>
        </font>
        <fill>
          <patternFill patternType="solid">
            <bgColor indexed="43"/>
          </patternFill>
        </fill>
        <alignment horizontal="left" vertical="top" wrapText="1" readingOrder="0"/>
        <border outline="0">
          <left style="thin">
            <color indexed="64"/>
          </left>
          <right style="thin">
            <color indexed="64"/>
          </right>
          <top style="thin">
            <color indexed="64"/>
          </top>
          <bottom style="thin">
            <color indexed="64"/>
          </bottom>
        </border>
        <protection locked="0"/>
      </dxf>
    </rfmt>
    <rfmt sheetId="2" sqref="AD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E342" start="0" length="0">
      <dxf>
        <font>
          <sz val="10"/>
          <color auto="1"/>
          <name val="Times New Roman"/>
          <scheme val="none"/>
        </font>
        <fill>
          <patternFill patternType="solid">
            <bgColor indexed="47"/>
          </patternFill>
        </fill>
        <alignment horizontal="left" vertical="top" wrapText="1" readingOrder="0"/>
        <border outline="0">
          <right style="thin">
            <color indexed="64"/>
          </right>
          <top style="thin">
            <color indexed="64"/>
          </top>
          <bottom style="thin">
            <color indexed="64"/>
          </bottom>
        </border>
        <protection locked="0"/>
      </dxf>
    </rfmt>
    <rfmt sheetId="2" sqref="AF342" start="0" length="0">
      <dxf>
        <fill>
          <patternFill patternType="solid">
            <bgColor indexed="47"/>
          </patternFill>
        </fill>
        <alignment horizontal="left" vertical="top" wrapText="1" readingOrder="0"/>
        <border outline="0">
          <left style="thin">
            <color indexed="64"/>
          </left>
          <right style="thin">
            <color indexed="64"/>
          </right>
          <top style="thin">
            <color indexed="64"/>
          </top>
          <bottom style="thin">
            <color indexed="64"/>
          </bottom>
        </border>
      </dxf>
    </rfmt>
  </rrc>
  <rcc rId="4199" sId="2">
    <nc r="N233" t="inlineStr">
      <is>
        <t>Considered - Question Answered</t>
      </is>
    </nc>
  </rcc>
  <rcc rId="4200" sId="2">
    <nc r="R233" t="inlineStr">
      <is>
        <t>The section structure permits the personal Advance Care Plan information to stay together and "in context" as a single "resource" even if it ever is absorbed into or represented in another document, like a care plan document that may also include the personal advance care plan.</t>
      </is>
    </nc>
  </rcc>
  <rcc rId="4201" sId="2">
    <nc r="M233" t="inlineStr">
      <is>
        <t>BV 3/24/2016</t>
      </is>
    </nc>
  </rcc>
  <rcc rId="4202" sId="2">
    <nc r="R234" t="inlineStr">
      <is>
        <t>The prior convention in C-CDA has been to define a header template, then define the document template as a further constraint on the "header template".  This is just by convension.  The tempate called the "header template" is really just a partial "document template" that establishes the pattern for the header elements of the document.  It is re-usable.</t>
      </is>
    </nc>
  </rcc>
  <rcc rId="4203" sId="2">
    <nc r="M234" t="inlineStr">
      <is>
        <t>BV 3/24/2016</t>
      </is>
    </nc>
  </rcc>
  <rcc rId="4204" sId="2">
    <nc r="N234" t="inlineStr">
      <is>
        <t>Considered - Question Answered</t>
      </is>
    </nc>
  </rcc>
  <rcc rId="4205" sId="2">
    <nc r="M236" t="inlineStr">
      <is>
        <t>BV 3/24/2016</t>
      </is>
    </nc>
  </rcc>
  <rcc rId="4206" sId="2">
    <nc r="N236" t="inlineStr">
      <is>
        <t>Persuasive with mod</t>
      </is>
    </nc>
  </rcc>
  <rcc rId="4207" sId="2">
    <nc r="R236" t="inlineStr">
      <is>
        <t>The Health Care Agent Selection observation is defined in chapter 3.4. It was a mistake that it was not shown as contained in the Health Care Agent Appointment section.  This will be fixed in the section template.</t>
      </is>
    </nc>
  </rcc>
  <rcc rId="4208" sId="2">
    <nc r="R237" t="inlineStr">
      <is>
        <t>This section has an entry template called Care Experience Consideration.  This template definition needs to be re-examined to consider the new LOINC codes being added and what value sets may be available as questions for Likes and Dislikes, or other Care Experience Considerations.</t>
      </is>
    </nc>
  </rcc>
  <rcc rId="4209" sId="2">
    <nc r="M237" t="inlineStr">
      <is>
        <t>BV 3/24/2016</t>
      </is>
    </nc>
  </rcc>
  <rcc rId="4210" sId="2">
    <nc r="N237" t="inlineStr">
      <is>
        <t>Persuasive with mod</t>
      </is>
    </nc>
  </rcc>
  <rcc rId="4211" sId="2">
    <nc r="M232" t="inlineStr">
      <is>
        <t>BV 3/24/2016</t>
      </is>
    </nc>
  </rcc>
  <rcc rId="4212" sId="2">
    <nc r="N232" t="inlineStr">
      <is>
        <t>Considered - Question Answered</t>
      </is>
    </nc>
  </rcc>
  <rcc rId="4213" sId="2">
    <nc r="R232" t="inlineStr">
      <is>
        <t xml:space="preserve">We are using the LOINC short name for this question.  The question really is: </t>
      </is>
    </nc>
  </rcc>
  <rcc rId="4214" sId="2">
    <nc r="M231" t="inlineStr">
      <is>
        <t>BV 3/24/2016</t>
      </is>
    </nc>
  </rcc>
  <rcc rId="4215" sId="2">
    <nc r="N231" t="inlineStr">
      <is>
        <t>Considered - No action required</t>
      </is>
    </nc>
  </rcc>
  <rcc rId="4216" sId="2">
    <nc r="R231" t="inlineStr">
      <is>
        <t>The Advance Directives section in C-CDA does not contain the person's actual "directives". This section indicates if a person has directives or not, and may provide a pointer or information that indicates where to get the person's directives documentation.  The entries may also tell you what kind of directives information is in the directives, but it does not say what the directives are.  So if the Advance Directives C-CDA section says that there is CPR information in the directive, you don't know if it says the person wants CPR or does not want CPR and under what circumstances.  You only know that the direcitve contains information about the person's preference regarding CPR.   The definition of the Advance Directives Section and the contained entries clearly define this.</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23" sId="2">
    <nc r="N12" t="inlineStr">
      <is>
        <t>Persuasive with mod</t>
      </is>
    </nc>
  </rcc>
  <rcc rId="4224" sId="2">
    <oc r="R12" t="inlineStr">
      <is>
        <t>Intent is for there to be only one person author - the person his or her self.</t>
      </is>
    </oc>
    <nc r="R12" t="inlineStr">
      <is>
        <t>Intent is for there to be only one person author - the person his or her self. A System would never be listed as the author.</t>
      </is>
    </nc>
  </rcc>
  <rcc rId="4225" sId="2">
    <oc r="R22" t="inlineStr">
      <is>
        <t>The relationship is not a straight "IS A" relationship.  In some ways this clinical statement pattern is more specific:  Author always is the recordTarget, code is constrained to a specific concept. It is not true that it is related to a problem. We should remove these two sentences from the purpose statement: It may not necessarily be the provider's goal. The author is set to the recordTarget (patient).
A goal may have components consisting of other goals (milestones). These milestones are related to the overall goal through entryRelationships.</t>
      </is>
    </oc>
    <nc r="R22" t="inlineStr">
      <is>
        <t>The relationship is not a straight "IS A" relationship.  In some ways this clinical statement pattern is more specific:  Author always is the recordTarget and the code is constrained to a specific concept. Also, it is not true that this goal is related to a problem. 
To make this clearer, we will remove these two sentences from the purpose statement of this template: It may not necessarily be the provider's goal.
A goal may have components consisting of other goals (milestones). These milestones are related to the overall goal through entryRelationships.</t>
      </is>
    </nc>
  </rcc>
  <rcc rId="4226" sId="2">
    <nc r="N22" t="inlineStr">
      <is>
        <t>Persuasive with mod</t>
      </is>
    </nc>
  </rcc>
  <rcc rId="4227" sId="2">
    <oc r="M22" t="inlineStr">
      <is>
        <t>F2F and relationships</t>
      </is>
    </oc>
    <nc r="M22" t="inlineStr">
      <is>
        <t>BV 3/24/2016</t>
      </is>
    </nc>
  </rcc>
  <rfmt sheetId="2" sqref="M12" start="0" length="0">
    <dxf>
      <numFmt numFmtId="19" formatCode="m/d/yyyy"/>
    </dxf>
  </rfmt>
  <rcc rId="4228" sId="2">
    <oc r="M12" t="inlineStr">
      <is>
        <t>Trifolia Issue</t>
      </is>
    </oc>
    <nc r="M12" t="inlineStr">
      <is>
        <t>Review 3/24/3016</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5" sId="2">
    <nc r="N23" t="inlineStr">
      <is>
        <t>Persuasive with mod</t>
      </is>
    </nc>
  </rcc>
  <rcc rId="4236" sId="2">
    <nc r="R23" t="inlineStr">
      <is>
        <t>We will modify the design strategy to make use of implied templates where possible. It is however important to note that explicit assertion of another templateID is an equally valid way to indicate that one template conforms to the requirements of another template.</t>
      </is>
    </nc>
  </rcc>
  <rcc rId="4237" sId="2">
    <nc r="R25" t="inlineStr">
      <is>
        <t>Based on Guidance from SDWG, the IG is the place to require this level of encoding between the narrative and the machine readable entries.   A Personal Advance Care Plan document is a use case where no machine information should be encoded that is not exposed for the humans to see. 
During Trial Use of the standard, an implementer could submit a DSTU comment if they found this too difficult to do, but likely that would just be an education gap for a new CDA implementer.  The informtion correspondences already exist, it's just a matter of taking the time to record them in the data that is being exchanged.</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238" sId="2">
    <nc r="N25" t="inlineStr">
      <is>
        <t>Not persuasive with mod</t>
      </is>
    </nc>
  </rcc>
  <rcc rId="4239" sId="2">
    <oc r="R25" t="inlineStr">
      <is>
        <t>Based on Guidance from SDWG, the IG is the place to require this level of encoding between the narrative and the machine readable entries.   A Personal Advance Care Plan document is a use case where no machine information should be encoded that is not exposed for the humans to see. 
During Trial Use of the standard, an implementer could submit a DSTU comment if they found this too difficult to do, but likely that would just be an education gap for a new CDA implementer.  The informtion correspondences already exist, it's just a matter of taking the time to record them in the data that is being exchanged.</t>
      </is>
    </oc>
    <nc r="R25" t="inlineStr">
      <is>
        <t>Based on Guidance from SDWG, the IG is the place to require this level of encoding between the narrative and the machine readable entries.   A Personal Advance Care Plan document is a use case where no machine information should be encoded that is not exposed for the humans to see. 
During Trial Use of the standard, an implementer could submit a DSTU comment if they found this too difficult to do, but likely that would just be an education gap for a new CDA implementer.  The informtion correspondences already exist, it's just a matter of taking the time to record them in the data that is being exchanged.
We will add a sentence to explain that this is an additional requirement on content creators which may carry additional development (hence cost) to ensure the linkages are included between the corresponding human readable and machine readable content.</t>
      </is>
    </nc>
  </rcc>
  <rcc rId="4240" sId="2">
    <nc r="N26" t="inlineStr">
      <is>
        <t>Persuasive with mod</t>
      </is>
    </nc>
  </rcc>
  <rcc rId="4241" sId="2">
    <oc r="M26" t="inlineStr">
      <is>
        <t>F2F - Text Linking</t>
      </is>
    </oc>
    <nc r="M26" t="inlineStr">
      <is>
        <t>BV 3/24/2016</t>
      </is>
    </nc>
  </rcc>
  <rcc rId="4242" sId="2">
    <oc r="M25" t="inlineStr">
      <is>
        <t>F2F - Text Linking</t>
      </is>
    </oc>
    <nc r="M25" t="inlineStr">
      <is>
        <t>BV 3/24/2016</t>
      </is>
    </nc>
  </rcc>
  <rcc rId="4243" sId="2">
    <oc r="M23" t="inlineStr">
      <is>
        <t>F2F-template ID</t>
      </is>
    </oc>
    <nc r="M23" t="inlineStr">
      <is>
        <t>BV 3/24/2016</t>
      </is>
    </nc>
  </rcc>
  <rfmt sheetId="2" xfDxf="1" sqref="R27" start="0" length="0">
    <dxf>
      <font>
        <name val="Times New Roman"/>
        <scheme val="none"/>
      </font>
      <fill>
        <patternFill patternType="solid">
          <bgColor indexed="41"/>
        </patternFill>
      </fill>
      <alignment vertical="top" wrapText="1" readingOrder="0"/>
      <border outline="0">
        <left style="thin">
          <color indexed="64"/>
        </left>
        <right style="thin">
          <color indexed="64"/>
        </right>
        <top style="thin">
          <color indexed="64"/>
        </top>
        <bottom style="thin">
          <color indexed="64"/>
        </bottom>
      </border>
      <protection locked="0"/>
    </dxf>
  </rfmt>
  <rcc rId="4244" sId="2">
    <nc r="R26" t="inlineStr">
      <is>
        <t>Change the sentence to say: The “reference links” between human readable information and machine readable information provide a mechanism that can be used to permit comparison to be made or facilitated as a human review to confirm if the narrative and machine encoded data provide information with the same semantic meaning.</t>
      </is>
    </nc>
  </rcc>
  <rcc rId="4245" sId="2">
    <nc r="R27" t="inlineStr">
      <is>
        <t>Change the sentence to:   
text referencing provides a mechanism that can be used to permit comparison to be made or facilitated as a human review to confirm if the narrative and machine encoded data provide information with the same semantic meaning.</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377" sId="2">
    <oc r="R33" t="inlineStr">
      <is>
        <t>Will tighten this constraint as suggested.</t>
      </is>
    </oc>
    <nc r="R33" t="inlineStr">
      <is>
        <t>Will tighten this constraint as suggested to only allow "SELF" as the author.</t>
      </is>
    </nc>
  </rcc>
  <rcc rId="4378" sId="2">
    <oc r="R186" t="inlineStr">
      <is>
        <t>Review tube feeding vocabulary issues and other's listed in LOINC as Requested….with closed answers.</t>
      </is>
    </oc>
    <nc r="R186" t="inlineStr">
      <is>
        <t>This term is not referenced specifically by this IG.  Work with HL7 or SDWG to expand the general glossary in all CDA Igs.</t>
      </is>
    </nc>
  </rcc>
  <rcc rId="4379" sId="2">
    <oc r="R239" t="inlineStr">
      <is>
        <t>Medical professionals determine the patient's healthcare agent by reviewing the list of identified agents and the criteria of selection.  This authority directive is granted to whomever is identified as the Healthcare agent by the care provider.</t>
      </is>
    </oc>
    <nc r="R239" t="inlineStr">
      <is>
        <t>This authority directive is general. It is not specific to particular individuals. It is tied to the role of Healthcare Agent.</t>
      </is>
    </nc>
  </rcc>
  <rcc rId="4380" sId="2">
    <nc r="N186" t="inlineStr">
      <is>
        <t>Considered - No action required</t>
      </is>
    </nc>
  </rcc>
  <rcc rId="4381" sId="2">
    <nc r="N239" t="inlineStr">
      <is>
        <t>Considered - Question Answered</t>
      </is>
    </nc>
  </rcc>
  <rcc rId="4382" sId="2">
    <oc r="R177" t="inlineStr">
      <is>
        <t>There is no requirement for the standard question to only be an open question.  They can also be closed questions.  We just don't limit, require, or constrain the answers to be a specific limitted set of structured answers. When the question is a closed Yes/No question, a person may reply with a non-closed answer. They are free to respond in any way that seems right for them.</t>
      </is>
    </oc>
    <nc r="R177" t="inlineStr">
      <is>
        <t>There is no requirement for questions in the Personal Advance Care Plan to be "open" questions.  The questions can be "closed" question with yes or no asnwer sets.  This particular comment identified a problem with the LOINC concepts and new LOINC codes will be established for the questions that are posed as open ended questions.  All LOINC codes in this table will be reviewed and revised where appropriate after the May version of the LOINC code system is released.</t>
      </is>
    </nc>
  </rcc>
  <rcc rId="4383" sId="2">
    <oc r="N177" t="inlineStr">
      <is>
        <t>Considered - Question Answered</t>
      </is>
    </oc>
    <nc r="N177" t="inlineStr">
      <is>
        <t>Persuasive with mod</t>
      </is>
    </nc>
  </rcc>
  <rcv guid="{8D2BE43A-F2EF-4076-B2E3-EC455DACFD6E}" action="delete"/>
  <rdn rId="0" localSheetId="1" customView="1" name="Z_8D2BE43A_F2EF_4076_B2E3_EC455DACFD6E_.wvu.PrintArea" hidden="1" oldHidden="1">
    <formula>Submitter!$A$1:$L$9</formula>
    <oldFormula>Submitter!$A$1:$L$9</oldFormula>
  </rdn>
  <rdn rId="0" localSheetId="1" customView="1" name="Z_8D2BE43A_F2EF_4076_B2E3_EC455DACFD6E_.wvu.PrintTitles" hidden="1" oldHidden="1">
    <formula>Submitter!$A:$A,Submitter!$1:$9</formula>
    <oldFormula>Submitter!$A:$A,Submitter!$1:$9</oldFormula>
  </rdn>
  <rdn rId="0" localSheetId="2" customView="1" name="Z_8D2BE43A_F2EF_4076_B2E3_EC455DACFD6E_.wvu.PrintArea" hidden="1" oldHidden="1">
    <formula>Ballot!$B$1:$K$341</formula>
    <oldFormula>Ballot!$B$1:$K$341</oldFormula>
  </rdn>
  <rdn rId="0" localSheetId="2" customView="1" name="Z_8D2BE43A_F2EF_4076_B2E3_EC455DACFD6E_.wvu.Cols" hidden="1" oldHidden="1">
    <formula>Ballot!$F:$F</formula>
    <oldFormula>Ballot!$F:$F</oldFormula>
  </rdn>
  <rdn rId="0" localSheetId="2" customView="1" name="Z_8D2BE43A_F2EF_4076_B2E3_EC455DACFD6E_.wvu.FilterData" hidden="1" oldHidden="1">
    <formula>Ballot!$A$3:$AK$341</formula>
    <oldFormula>Ballot!$A$3:$AK$341</oldFormula>
  </rdn>
  <rdn rId="0" localSheetId="3" customView="1" name="Z_8D2BE43A_F2EF_4076_B2E3_EC455DACFD6E_.wvu.PrintArea" hidden="1" oldHidden="1">
    <formula>Instructions!$A:$I</formula>
    <oldFormula>Instructions!$A:$I</oldFormula>
  </rdn>
  <rcv guid="{8D2BE43A-F2EF-4076-B2E3-EC455DACFD6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U25"/>
  <sheetViews>
    <sheetView zoomScale="75" workbookViewId="0">
      <selection activeCell="F7" sqref="F7:J7"/>
    </sheetView>
  </sheetViews>
  <sheetFormatPr defaultRowHeight="12.75" x14ac:dyDescent="0.2"/>
  <cols>
    <col min="1" max="1" width="5.28515625" customWidth="1"/>
    <col min="2" max="2" width="7.5703125" customWidth="1"/>
    <col min="3" max="3" width="10.5703125" customWidth="1"/>
    <col min="4" max="4" width="17.42578125" customWidth="1"/>
    <col min="5" max="5" width="1.85546875" style="13" customWidth="1"/>
    <col min="6" max="6" width="53.7109375" customWidth="1"/>
    <col min="7" max="7" width="16.28515625" customWidth="1"/>
    <col min="8" max="8" width="6" customWidth="1"/>
    <col min="9" max="9" width="9.5703125" customWidth="1"/>
    <col min="10" max="10" width="12.85546875" customWidth="1"/>
    <col min="11" max="11" width="43.5703125" customWidth="1"/>
    <col min="12" max="12" width="27.42578125" customWidth="1"/>
    <col min="13" max="15" width="12.85546875" customWidth="1"/>
    <col min="16" max="16" width="13.7109375" customWidth="1"/>
    <col min="17" max="17" width="33.42578125" customWidth="1"/>
    <col min="18" max="18" width="13.85546875" customWidth="1"/>
    <col min="19" max="19" width="24.5703125" customWidth="1"/>
    <col min="20" max="22" width="6.28515625" customWidth="1"/>
    <col min="23" max="24" width="10" customWidth="1"/>
    <col min="25" max="25" width="38.42578125" style="3" customWidth="1"/>
    <col min="26" max="27" width="9.140625" style="3"/>
    <col min="28" max="96" width="6.28515625" style="3" customWidth="1"/>
    <col min="97" max="16384" width="9.140625" style="3"/>
  </cols>
  <sheetData>
    <row r="1" spans="1:99" ht="45.75" customHeight="1" thickTop="1" x14ac:dyDescent="0.2">
      <c r="A1" s="167" t="s">
        <v>137</v>
      </c>
      <c r="B1" s="168"/>
      <c r="C1" s="168"/>
      <c r="D1" s="169"/>
      <c r="E1" s="116"/>
      <c r="F1" s="174" t="s">
        <v>314</v>
      </c>
      <c r="G1" s="175"/>
      <c r="H1" s="175"/>
      <c r="I1" s="175"/>
      <c r="J1" s="176"/>
      <c r="K1" s="15"/>
      <c r="M1" s="2"/>
      <c r="N1" s="2"/>
      <c r="O1" s="2"/>
      <c r="P1" s="2"/>
    </row>
    <row r="2" spans="1:99" x14ac:dyDescent="0.2">
      <c r="A2" s="167" t="s">
        <v>246</v>
      </c>
      <c r="B2" s="168"/>
      <c r="C2" s="168"/>
      <c r="D2" s="169"/>
      <c r="E2" s="116"/>
      <c r="F2" s="135" t="s">
        <v>312</v>
      </c>
      <c r="G2" s="133"/>
      <c r="H2" s="133"/>
      <c r="I2" s="133"/>
      <c r="J2" s="134"/>
      <c r="K2" s="15"/>
      <c r="M2" s="2"/>
      <c r="N2" s="2"/>
      <c r="O2" s="2"/>
      <c r="P2" s="2"/>
    </row>
    <row r="3" spans="1:99" ht="18.75" customHeight="1" x14ac:dyDescent="0.2">
      <c r="A3" s="186" t="s">
        <v>174</v>
      </c>
      <c r="B3" s="187"/>
      <c r="C3" s="187"/>
      <c r="D3" s="188"/>
      <c r="E3" s="117"/>
      <c r="F3" s="170"/>
      <c r="G3" s="171"/>
      <c r="H3" s="171"/>
      <c r="I3" s="171"/>
      <c r="J3" s="172"/>
      <c r="K3" s="1"/>
      <c r="M3" s="2"/>
      <c r="N3" s="2"/>
      <c r="O3" s="2"/>
      <c r="P3" s="2"/>
    </row>
    <row r="4" spans="1:99" ht="18.75" customHeight="1" x14ac:dyDescent="0.2">
      <c r="A4" s="186" t="s">
        <v>175</v>
      </c>
      <c r="B4" s="189"/>
      <c r="C4" s="189"/>
      <c r="D4" s="190"/>
      <c r="E4" s="118"/>
      <c r="F4" s="173"/>
      <c r="G4" s="171"/>
      <c r="H4" s="171"/>
      <c r="I4" s="171"/>
      <c r="J4" s="172"/>
      <c r="K4" s="1"/>
      <c r="M4" s="2"/>
      <c r="N4" s="2"/>
      <c r="O4" s="2"/>
      <c r="P4" s="2"/>
    </row>
    <row r="5" spans="1:99" ht="18.75" customHeight="1" x14ac:dyDescent="0.2">
      <c r="A5" s="180" t="s">
        <v>176</v>
      </c>
      <c r="B5" s="181"/>
      <c r="C5" s="181"/>
      <c r="D5" s="182"/>
      <c r="E5" s="119"/>
      <c r="F5" s="170"/>
      <c r="G5" s="171"/>
      <c r="H5" s="171"/>
      <c r="I5" s="171"/>
      <c r="J5" s="172"/>
      <c r="K5" s="1"/>
      <c r="M5" s="2"/>
      <c r="N5" s="2"/>
      <c r="O5" s="2"/>
      <c r="P5" s="2"/>
    </row>
    <row r="6" spans="1:99" ht="29.25" customHeight="1" x14ac:dyDescent="0.2">
      <c r="A6" s="183" t="s">
        <v>173</v>
      </c>
      <c r="B6" s="184"/>
      <c r="C6" s="184"/>
      <c r="D6" s="185"/>
      <c r="E6" s="120"/>
      <c r="F6" s="170"/>
      <c r="G6" s="171"/>
      <c r="H6" s="171"/>
      <c r="I6" s="171"/>
      <c r="J6" s="172"/>
      <c r="K6" s="1"/>
      <c r="M6" s="2"/>
      <c r="N6" s="2"/>
      <c r="O6" s="2"/>
      <c r="P6" s="2"/>
    </row>
    <row r="7" spans="1:99" ht="15.75" customHeight="1" x14ac:dyDescent="0.2">
      <c r="A7" s="167" t="s">
        <v>138</v>
      </c>
      <c r="B7" s="168"/>
      <c r="C7" s="168"/>
      <c r="D7" s="169"/>
      <c r="E7" s="121"/>
      <c r="F7" s="177"/>
      <c r="G7" s="178"/>
      <c r="H7" s="178"/>
      <c r="I7" s="178"/>
      <c r="J7" s="179"/>
      <c r="K7" s="15"/>
      <c r="M7" s="6"/>
      <c r="N7" s="6"/>
      <c r="O7" s="6"/>
      <c r="P7" s="6"/>
      <c r="CT7" s="20"/>
      <c r="CU7" s="20"/>
    </row>
    <row r="8" spans="1:99" ht="17.25" customHeight="1" x14ac:dyDescent="0.2">
      <c r="A8" s="196" t="s">
        <v>101</v>
      </c>
      <c r="B8" s="197"/>
      <c r="C8" s="197"/>
      <c r="D8" s="198"/>
      <c r="E8" s="122"/>
      <c r="F8" s="199"/>
      <c r="G8" s="200"/>
      <c r="H8" s="200"/>
      <c r="I8" s="200"/>
      <c r="J8" s="201"/>
      <c r="K8" s="1"/>
      <c r="M8" s="1"/>
      <c r="N8" s="1"/>
      <c r="O8" s="1"/>
      <c r="P8" s="1"/>
    </row>
    <row r="9" spans="1:99" ht="62.25" customHeight="1" x14ac:dyDescent="0.2">
      <c r="A9" s="167" t="s">
        <v>139</v>
      </c>
      <c r="B9" s="168"/>
      <c r="C9" s="168"/>
      <c r="D9" s="169"/>
      <c r="E9" s="121"/>
      <c r="F9" s="170" t="s">
        <v>179</v>
      </c>
      <c r="G9" s="171"/>
      <c r="H9" s="171"/>
      <c r="I9" s="171"/>
      <c r="J9" s="172"/>
      <c r="K9" s="104"/>
      <c r="M9" s="7"/>
      <c r="N9" s="7"/>
      <c r="O9" s="7"/>
      <c r="P9" s="7"/>
    </row>
    <row r="10" spans="1:99" ht="66.75" customHeight="1" x14ac:dyDescent="0.2">
      <c r="A10" s="195" t="str">
        <f>IF(Ov=Setup!C9,Disclaimer2,IF(Ov=Setup!B9,Disclaimer,IF(Ov=Setup!D9,,)))</f>
        <v>Please be sure that your overall negative vote has supporting negative comments with explanations on the Ballot worksheet</v>
      </c>
      <c r="B10" s="195"/>
      <c r="C10" s="195"/>
      <c r="D10" s="195"/>
      <c r="E10" s="195"/>
      <c r="F10" s="195"/>
      <c r="G10" s="195"/>
      <c r="H10" s="195"/>
      <c r="I10" s="195"/>
      <c r="J10" s="195"/>
    </row>
    <row r="11" spans="1:99" ht="30.75" customHeight="1" x14ac:dyDescent="0.2">
      <c r="F11" s="102" t="s">
        <v>226</v>
      </c>
      <c r="G11" s="103" t="s">
        <v>97</v>
      </c>
    </row>
    <row r="13" spans="1:99" x14ac:dyDescent="0.2">
      <c r="J13" s="101"/>
    </row>
    <row r="17" spans="6:7" x14ac:dyDescent="0.2">
      <c r="F17" s="115"/>
    </row>
    <row r="21" spans="6:7" ht="23.25" x14ac:dyDescent="0.35">
      <c r="F21" s="128"/>
    </row>
    <row r="23" spans="6:7" ht="114.75" customHeight="1" x14ac:dyDescent="0.2">
      <c r="F23" s="191"/>
      <c r="G23" s="192"/>
    </row>
    <row r="24" spans="6:7" ht="409.5" customHeight="1" x14ac:dyDescent="0.25">
      <c r="F24" s="193"/>
      <c r="G24" s="194"/>
    </row>
    <row r="25" spans="6:7" x14ac:dyDescent="0.2">
      <c r="F25" s="13"/>
      <c r="G25" s="13"/>
    </row>
  </sheetData>
  <customSheetViews>
    <customSheetView guid="{8D2BE43A-F2EF-4076-B2E3-EC455DACFD6E}" scale="75" showPageBreaks="1" printArea="1">
      <selection activeCell="F7" sqref="F7:J7"/>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customSheetView>
    <customSheetView guid="{34389477-5FA6-40B3-87C9-165B46F45329}" scale="75" showPageBreaks="1" printArea="1">
      <selection activeCell="F7" sqref="F7:J7"/>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customSheetView>
    <customSheetView guid="{5055F99D-C3B4-42A1-8C71-2C8C19A0745E}" scale="75">
      <selection activeCell="F7" sqref="F7:J7"/>
      <pageMargins left="0.75" right="0.75" top="1" bottom="1" header="0.5" footer="0.5"/>
      <pageSetup scale="80" orientation="landscape" verticalDpi="300" r:id="rId3"/>
      <headerFooter alignWithMargins="0">
        <oddHeader>&amp;C&amp;"Arial,Bold"&amp;14V3 Ballot Submission/Resolution Form</oddHeader>
        <oddFooter>&amp;L&amp;F [&amp;A]&amp;C&amp;P&amp;RMarch 2003</oddFooter>
      </headerFooter>
    </customSheetView>
    <customSheetView guid="{BB2AAE75-3044-4C77-88A1-7020196AB93A}" scale="75">
      <selection activeCell="F3" sqref="F3:J3"/>
      <pageMargins left="0.75" right="0.75" top="1" bottom="1" header="0.5" footer="0.5"/>
      <pageSetup scale="80" orientation="landscape" verticalDpi="300" r:id="rId4"/>
      <headerFooter alignWithMargins="0">
        <oddHeader>&amp;C&amp;"Arial,Bold"&amp;14V3 Ballot Submission/Resolution Form</oddHeader>
        <oddFooter>&amp;L&amp;F [&amp;A]&amp;C&amp;P&amp;RMarch 2003</oddFooter>
      </headerFooter>
    </customSheetView>
    <customSheetView guid="{490331D8-C318-4B0F-B366-92662263E6FB}" scale="75">
      <selection activeCell="F3" sqref="F3:J3"/>
      <pageMargins left="0.75" right="0.75" top="1" bottom="1" header="0.5" footer="0.5"/>
      <pageSetup scale="80" orientation="landscape" verticalDpi="300" r:id="rId5"/>
      <headerFooter alignWithMargins="0">
        <oddHeader>&amp;C&amp;"Arial,Bold"&amp;14V3 Ballot Submission/Resolution Form</oddHeader>
        <oddFooter>&amp;L&amp;F [&amp;A]&amp;C&amp;P&amp;RMarch 2003</oddFooter>
      </headerFooter>
    </customSheetView>
    <customSheetView guid="{969996EC-2958-4FED-850A-0A9758810918}" scale="75" showPageBreaks="1" printArea="1">
      <selection activeCell="F7" sqref="F7:J7"/>
      <pageMargins left="0.75" right="0.75" top="1" bottom="1" header="0.5" footer="0.5"/>
      <pageSetup scale="80" orientation="landscape" verticalDpi="300" r:id="rId6"/>
      <headerFooter alignWithMargins="0">
        <oddHeader>&amp;C&amp;"Arial,Bold"&amp;14V3 Ballot Submission/Resolution Form</oddHeader>
        <oddFooter>&amp;L&amp;F [&amp;A]&amp;C&amp;P&amp;RMarch 2003</oddFooter>
      </headerFooter>
    </customSheetView>
  </customSheetViews>
  <mergeCells count="20">
    <mergeCell ref="F23:G23"/>
    <mergeCell ref="F24:G24"/>
    <mergeCell ref="A10:J10"/>
    <mergeCell ref="A8:D8"/>
    <mergeCell ref="A9:D9"/>
    <mergeCell ref="F9:J9"/>
    <mergeCell ref="F8:J8"/>
    <mergeCell ref="A7:D7"/>
    <mergeCell ref="F3:J3"/>
    <mergeCell ref="F4:J4"/>
    <mergeCell ref="A2:D2"/>
    <mergeCell ref="F1:J1"/>
    <mergeCell ref="F5:J5"/>
    <mergeCell ref="F6:J6"/>
    <mergeCell ref="F7:J7"/>
    <mergeCell ref="A1:D1"/>
    <mergeCell ref="A5:D5"/>
    <mergeCell ref="A6:D6"/>
    <mergeCell ref="A3:D3"/>
    <mergeCell ref="A4:D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Comments"/>
  </hyperlinks>
  <pageMargins left="0.75" right="0.75" top="1" bottom="1" header="0.5" footer="0.5"/>
  <pageSetup scale="80" orientation="landscape" verticalDpi="300" r:id="rId7"/>
  <headerFooter alignWithMargins="0">
    <oddHeader>&amp;C&amp;"Arial,Bold"&amp;14V3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9"/>
  <sheetViews>
    <sheetView workbookViewId="0">
      <selection activeCell="A2" sqref="A2:C9"/>
    </sheetView>
  </sheetViews>
  <sheetFormatPr defaultRowHeight="12.75" x14ac:dyDescent="0.2"/>
  <cols>
    <col min="1" max="1" width="12.28515625" customWidth="1"/>
  </cols>
  <sheetData>
    <row r="2" spans="1:3" x14ac:dyDescent="0.2">
      <c r="A2" t="s">
        <v>457</v>
      </c>
      <c r="B2">
        <v>8</v>
      </c>
      <c r="C2" s="163">
        <f>B2/$B$9</f>
        <v>3.3755274261603373E-2</v>
      </c>
    </row>
    <row r="3" spans="1:3" x14ac:dyDescent="0.2">
      <c r="A3" t="s">
        <v>326</v>
      </c>
      <c r="B3">
        <v>23</v>
      </c>
      <c r="C3" s="163">
        <f t="shared" ref="C3:C8" si="0">B3/$B$9</f>
        <v>9.7046413502109699E-2</v>
      </c>
    </row>
    <row r="4" spans="1:3" x14ac:dyDescent="0.2">
      <c r="A4" t="s">
        <v>334</v>
      </c>
      <c r="B4">
        <v>65</v>
      </c>
      <c r="C4" s="163">
        <f t="shared" si="0"/>
        <v>0.27426160337552741</v>
      </c>
    </row>
    <row r="5" spans="1:3" x14ac:dyDescent="0.2">
      <c r="A5" t="s">
        <v>321</v>
      </c>
      <c r="B5">
        <v>77</v>
      </c>
      <c r="C5" s="163">
        <f t="shared" si="0"/>
        <v>0.32489451476793246</v>
      </c>
    </row>
    <row r="6" spans="1:3" x14ac:dyDescent="0.2">
      <c r="A6" t="s">
        <v>317</v>
      </c>
      <c r="B6">
        <v>33</v>
      </c>
      <c r="C6" s="163">
        <f t="shared" si="0"/>
        <v>0.13924050632911392</v>
      </c>
    </row>
    <row r="7" spans="1:3" x14ac:dyDescent="0.2">
      <c r="A7" t="s">
        <v>316</v>
      </c>
      <c r="B7">
        <v>21</v>
      </c>
      <c r="C7" s="163">
        <f t="shared" si="0"/>
        <v>8.8607594936708861E-2</v>
      </c>
    </row>
    <row r="8" spans="1:3" ht="13.5" thickBot="1" x14ac:dyDescent="0.25">
      <c r="A8" s="164" t="s">
        <v>908</v>
      </c>
      <c r="B8" s="164">
        <v>10</v>
      </c>
      <c r="C8" s="165">
        <f t="shared" si="0"/>
        <v>4.2194092827004218E-2</v>
      </c>
    </row>
    <row r="9" spans="1:3" ht="13.5" thickTop="1" x14ac:dyDescent="0.2">
      <c r="A9" t="s">
        <v>909</v>
      </c>
      <c r="B9">
        <f>SUM(B2:B8)</f>
        <v>237</v>
      </c>
      <c r="C9" s="163">
        <f>SUM(C2:C8)</f>
        <v>1</v>
      </c>
    </row>
  </sheetData>
  <customSheetViews>
    <customSheetView guid="{8D2BE43A-F2EF-4076-B2E3-EC455DACFD6E}">
      <selection activeCell="A2" sqref="A2:C9"/>
      <pageMargins left="0.7" right="0.7" top="0.75" bottom="0.75" header="0.3" footer="0.3"/>
    </customSheetView>
    <customSheetView guid="{34389477-5FA6-40B3-87C9-165B46F45329}">
      <selection activeCell="A2" sqref="A2:C9"/>
      <pageMargins left="0.7" right="0.7" top="0.75" bottom="0.75" header="0.3" footer="0.3"/>
    </customSheetView>
  </customSheetView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filterMode="1"/>
  <dimension ref="A1:AK341"/>
  <sheetViews>
    <sheetView tabSelected="1" zoomScale="130" zoomScaleNormal="130" workbookViewId="0">
      <selection activeCell="N12" sqref="N12"/>
    </sheetView>
  </sheetViews>
  <sheetFormatPr defaultRowHeight="12.75" x14ac:dyDescent="0.2"/>
  <cols>
    <col min="1" max="1" width="9.28515625" style="3" customWidth="1"/>
    <col min="2" max="2" width="13.28515625" customWidth="1"/>
    <col min="3" max="3" width="11.7109375" bestFit="1" customWidth="1"/>
    <col min="4" max="4" width="10.5703125" customWidth="1"/>
    <col min="5" max="5" width="9.140625" style="141"/>
    <col min="6" max="6" width="7.5703125" hidden="1" customWidth="1"/>
    <col min="7" max="7" width="7" customWidth="1"/>
    <col min="8" max="8" width="6.85546875" customWidth="1"/>
    <col min="9" max="9" width="27.85546875" customWidth="1"/>
    <col min="10" max="10" width="27.5703125" customWidth="1"/>
    <col min="11" max="11" width="27.42578125" customWidth="1"/>
    <col min="12" max="12" width="12.42578125" bestFit="1" customWidth="1"/>
    <col min="13" max="13" width="11.42578125" customWidth="1"/>
    <col min="14" max="14" width="26" customWidth="1"/>
    <col min="15" max="15" width="12.85546875" customWidth="1"/>
    <col min="16" max="17" width="13.7109375" customWidth="1"/>
    <col min="18" max="18" width="41.85546875" customWidth="1"/>
    <col min="19" max="19" width="24.5703125" customWidth="1"/>
    <col min="20" max="20" width="4" customWidth="1"/>
    <col min="21" max="22" width="6.28515625" customWidth="1"/>
    <col min="23" max="23" width="10" customWidth="1"/>
    <col min="24" max="24" width="14.42578125" style="52" customWidth="1"/>
    <col min="25" max="25" width="14.5703125" style="69" customWidth="1"/>
    <col min="26" max="26" width="14.5703125" style="72" customWidth="1"/>
    <col min="27" max="28" width="15.42578125" style="70" customWidth="1"/>
    <col min="29" max="29" width="11" customWidth="1"/>
    <col min="30" max="30" width="12.28515625" style="109" customWidth="1"/>
    <col min="31" max="31" width="15.7109375" style="3" customWidth="1"/>
    <col min="32" max="32" width="27.85546875" style="3" customWidth="1"/>
    <col min="33" max="98" width="6.28515625" style="3" customWidth="1"/>
    <col min="99" max="16384" width="9.140625" style="3"/>
  </cols>
  <sheetData>
    <row r="1" spans="1:37" ht="17.25" thickTop="1" thickBot="1" x14ac:dyDescent="0.3">
      <c r="A1" s="23"/>
      <c r="B1" s="202" t="s">
        <v>228</v>
      </c>
      <c r="C1" s="203"/>
      <c r="D1" s="203"/>
      <c r="E1" s="203"/>
      <c r="F1" s="203"/>
      <c r="G1" s="203"/>
      <c r="H1" s="203"/>
      <c r="I1" s="203"/>
      <c r="J1" s="203"/>
      <c r="K1" s="203"/>
      <c r="L1" s="202"/>
      <c r="M1" s="203"/>
      <c r="N1" s="202" t="s">
        <v>163</v>
      </c>
      <c r="O1" s="203"/>
      <c r="P1" s="203"/>
      <c r="Q1" s="203"/>
      <c r="R1" s="203"/>
      <c r="S1" s="203"/>
      <c r="T1" s="203"/>
      <c r="U1" s="203"/>
      <c r="V1" s="203"/>
      <c r="W1" s="203"/>
      <c r="X1" s="207"/>
      <c r="Y1" s="204" t="s">
        <v>81</v>
      </c>
      <c r="Z1" s="205"/>
      <c r="AA1" s="205"/>
      <c r="AB1" s="205"/>
      <c r="AC1" s="205"/>
      <c r="AD1" s="205"/>
      <c r="AE1" s="205"/>
      <c r="AF1" s="206"/>
    </row>
    <row r="2" spans="1:37" s="36" customFormat="1" ht="59.25" customHeight="1" thickTop="1" x14ac:dyDescent="0.2">
      <c r="A2" s="73" t="s">
        <v>141</v>
      </c>
      <c r="B2" s="18" t="s">
        <v>70</v>
      </c>
      <c r="C2" s="130" t="s">
        <v>85</v>
      </c>
      <c r="D2" s="129" t="s">
        <v>245</v>
      </c>
      <c r="E2" s="138" t="s">
        <v>109</v>
      </c>
      <c r="F2" s="18" t="s">
        <v>125</v>
      </c>
      <c r="G2" s="18" t="s">
        <v>136</v>
      </c>
      <c r="H2" s="18" t="s">
        <v>160</v>
      </c>
      <c r="I2" s="18" t="s">
        <v>110</v>
      </c>
      <c r="J2" s="18" t="s">
        <v>111</v>
      </c>
      <c r="K2" s="18" t="s">
        <v>112</v>
      </c>
      <c r="L2" s="148" t="s">
        <v>84</v>
      </c>
      <c r="M2" s="53" t="s">
        <v>74</v>
      </c>
      <c r="N2" s="53" t="s">
        <v>113</v>
      </c>
      <c r="O2" s="53" t="s">
        <v>177</v>
      </c>
      <c r="P2" s="53" t="s">
        <v>65</v>
      </c>
      <c r="Q2" s="53" t="s">
        <v>249</v>
      </c>
      <c r="R2" s="53" t="s">
        <v>114</v>
      </c>
      <c r="S2" s="54" t="s">
        <v>164</v>
      </c>
      <c r="T2" s="55" t="s">
        <v>167</v>
      </c>
      <c r="U2" s="55" t="s">
        <v>168</v>
      </c>
      <c r="V2" s="55" t="s">
        <v>169</v>
      </c>
      <c r="W2" s="54" t="s">
        <v>181</v>
      </c>
      <c r="X2" s="51" t="s">
        <v>178</v>
      </c>
      <c r="Y2" s="66" t="s">
        <v>182</v>
      </c>
      <c r="Z2" s="66" t="s">
        <v>225</v>
      </c>
      <c r="AA2" s="125" t="s">
        <v>190</v>
      </c>
      <c r="AB2" s="125" t="s">
        <v>82</v>
      </c>
      <c r="AC2" s="126" t="s">
        <v>224</v>
      </c>
      <c r="AD2" s="127" t="s">
        <v>79</v>
      </c>
      <c r="AE2" s="127" t="s">
        <v>80</v>
      </c>
      <c r="AF2" s="127" t="s">
        <v>227</v>
      </c>
    </row>
    <row r="3" spans="1:37" s="4" customFormat="1" x14ac:dyDescent="0.2">
      <c r="A3" s="49"/>
      <c r="B3" s="46"/>
      <c r="C3" s="46"/>
      <c r="D3" s="46"/>
      <c r="E3" s="139"/>
      <c r="F3" s="46"/>
      <c r="G3" s="46"/>
      <c r="H3" s="46"/>
      <c r="I3" s="46"/>
      <c r="J3" s="46"/>
      <c r="K3" s="46"/>
      <c r="L3" s="149"/>
      <c r="M3" s="46"/>
      <c r="N3" s="46"/>
      <c r="O3" s="46"/>
      <c r="P3" s="46"/>
      <c r="Q3" s="46"/>
      <c r="R3" s="46"/>
      <c r="S3" s="47"/>
      <c r="T3" s="48"/>
      <c r="U3" s="48"/>
      <c r="V3" s="48"/>
      <c r="W3" s="47"/>
      <c r="X3" s="47"/>
      <c r="Y3" s="67"/>
      <c r="Z3" s="71"/>
      <c r="AA3" s="68"/>
      <c r="AB3" s="68"/>
      <c r="AC3" s="45"/>
      <c r="AD3" s="68"/>
      <c r="AE3" s="68"/>
      <c r="AF3" s="68"/>
    </row>
    <row r="4" spans="1:37" ht="76.5" hidden="1" x14ac:dyDescent="0.2">
      <c r="A4" s="157">
        <v>1</v>
      </c>
      <c r="B4" s="29" t="s">
        <v>315</v>
      </c>
      <c r="C4" s="29" t="s">
        <v>318</v>
      </c>
      <c r="D4" s="29">
        <v>2</v>
      </c>
      <c r="E4" s="140">
        <v>2.1</v>
      </c>
      <c r="F4" s="30"/>
      <c r="G4" s="30"/>
      <c r="H4" s="31" t="s">
        <v>321</v>
      </c>
      <c r="I4" s="28" t="s">
        <v>319</v>
      </c>
      <c r="J4" s="28"/>
      <c r="K4" s="28" t="s">
        <v>320</v>
      </c>
      <c r="L4" s="150"/>
      <c r="M4" s="166" t="s">
        <v>940</v>
      </c>
      <c r="N4" s="24" t="s">
        <v>86</v>
      </c>
      <c r="O4" s="24"/>
      <c r="P4" s="24"/>
      <c r="Q4" s="24"/>
      <c r="R4" s="25" t="s">
        <v>941</v>
      </c>
      <c r="S4" s="24"/>
      <c r="T4" s="34">
        <v>15</v>
      </c>
      <c r="U4" s="34">
        <v>0</v>
      </c>
      <c r="V4" s="34">
        <v>0</v>
      </c>
      <c r="W4" s="24"/>
      <c r="X4" s="24"/>
      <c r="Y4" s="105" t="s">
        <v>369</v>
      </c>
      <c r="Z4" s="106" t="s">
        <v>370</v>
      </c>
      <c r="AA4" s="107"/>
      <c r="AB4" s="107"/>
      <c r="AC4" s="32"/>
      <c r="AD4" s="123"/>
      <c r="AE4" s="123"/>
      <c r="AF4" s="112"/>
      <c r="AK4" s="4"/>
    </row>
    <row r="5" spans="1:37" ht="76.5" hidden="1" x14ac:dyDescent="0.2">
      <c r="A5" s="157">
        <v>2</v>
      </c>
      <c r="B5" s="29" t="s">
        <v>315</v>
      </c>
      <c r="C5" s="29" t="s">
        <v>322</v>
      </c>
      <c r="D5" s="29">
        <v>1</v>
      </c>
      <c r="E5" s="140">
        <v>1.1000000000000001</v>
      </c>
      <c r="F5" s="30"/>
      <c r="G5" s="30"/>
      <c r="H5" s="31" t="s">
        <v>316</v>
      </c>
      <c r="I5" s="28" t="s">
        <v>323</v>
      </c>
      <c r="J5" s="28" t="s">
        <v>324</v>
      </c>
      <c r="K5" s="28" t="s">
        <v>325</v>
      </c>
      <c r="L5" s="150"/>
      <c r="M5" s="166" t="s">
        <v>940</v>
      </c>
      <c r="N5" s="24" t="s">
        <v>87</v>
      </c>
      <c r="O5" s="24"/>
      <c r="P5" s="24"/>
      <c r="Q5" s="24"/>
      <c r="R5" s="25" t="s">
        <v>942</v>
      </c>
      <c r="S5" s="24"/>
      <c r="T5" s="34">
        <v>15</v>
      </c>
      <c r="U5" s="34">
        <v>0</v>
      </c>
      <c r="V5" s="34">
        <v>0</v>
      </c>
      <c r="W5" s="24"/>
      <c r="X5" s="24"/>
      <c r="Y5" s="105" t="s">
        <v>369</v>
      </c>
      <c r="Z5" s="106" t="s">
        <v>370</v>
      </c>
      <c r="AA5" s="107"/>
      <c r="AB5" s="107"/>
      <c r="AC5" s="32"/>
      <c r="AD5" s="123"/>
      <c r="AE5" s="123"/>
      <c r="AF5" s="112"/>
      <c r="AK5" s="4"/>
    </row>
    <row r="6" spans="1:37" ht="153" hidden="1" x14ac:dyDescent="0.2">
      <c r="A6" s="157">
        <v>3</v>
      </c>
      <c r="B6" s="29" t="s">
        <v>315</v>
      </c>
      <c r="C6" s="29"/>
      <c r="D6" s="29">
        <v>1</v>
      </c>
      <c r="E6" s="140">
        <v>1.1000000000000001</v>
      </c>
      <c r="F6" s="30"/>
      <c r="G6" s="30"/>
      <c r="H6" s="31" t="s">
        <v>326</v>
      </c>
      <c r="I6" s="28" t="s">
        <v>327</v>
      </c>
      <c r="J6" s="28" t="s">
        <v>328</v>
      </c>
      <c r="K6" s="28" t="s">
        <v>329</v>
      </c>
      <c r="L6" s="150"/>
      <c r="M6" s="25" t="s">
        <v>940</v>
      </c>
      <c r="N6" s="24" t="s">
        <v>87</v>
      </c>
      <c r="O6" s="24"/>
      <c r="P6" s="24"/>
      <c r="Q6" s="24"/>
      <c r="R6" s="25" t="s">
        <v>943</v>
      </c>
      <c r="S6" s="24"/>
      <c r="T6" s="34">
        <v>15</v>
      </c>
      <c r="U6" s="34">
        <v>0</v>
      </c>
      <c r="V6" s="34">
        <v>0</v>
      </c>
      <c r="W6" s="24"/>
      <c r="X6" s="24"/>
      <c r="Y6" s="105" t="s">
        <v>369</v>
      </c>
      <c r="Z6" s="106" t="s">
        <v>370</v>
      </c>
      <c r="AA6" s="107"/>
      <c r="AB6" s="107"/>
      <c r="AC6" s="32"/>
      <c r="AD6" s="123"/>
      <c r="AE6" s="123"/>
      <c r="AF6" s="112"/>
      <c r="AK6" s="4"/>
    </row>
    <row r="7" spans="1:37" s="5" customFormat="1" ht="63.75" hidden="1" x14ac:dyDescent="0.2">
      <c r="A7" s="157">
        <v>4</v>
      </c>
      <c r="B7" s="29" t="s">
        <v>315</v>
      </c>
      <c r="C7" s="29"/>
      <c r="D7" s="29">
        <v>1</v>
      </c>
      <c r="E7" s="140">
        <v>1.2</v>
      </c>
      <c r="F7" s="30"/>
      <c r="G7" s="30"/>
      <c r="H7" s="31" t="s">
        <v>316</v>
      </c>
      <c r="I7" s="28"/>
      <c r="J7" s="28"/>
      <c r="K7" s="28" t="s">
        <v>330</v>
      </c>
      <c r="L7" s="150"/>
      <c r="M7" s="25" t="s">
        <v>940</v>
      </c>
      <c r="N7" s="24" t="s">
        <v>87</v>
      </c>
      <c r="O7" s="24"/>
      <c r="P7" s="24"/>
      <c r="Q7" s="24"/>
      <c r="R7" s="25" t="s">
        <v>951</v>
      </c>
      <c r="S7" s="24"/>
      <c r="T7" s="34">
        <v>15</v>
      </c>
      <c r="U7" s="34">
        <v>0</v>
      </c>
      <c r="V7" s="34">
        <v>0</v>
      </c>
      <c r="W7" s="24"/>
      <c r="X7" s="24"/>
      <c r="Y7" s="105" t="s">
        <v>369</v>
      </c>
      <c r="Z7" s="106" t="s">
        <v>370</v>
      </c>
      <c r="AA7" s="107"/>
      <c r="AB7" s="107"/>
      <c r="AC7" s="32"/>
      <c r="AD7" s="123"/>
      <c r="AE7" s="123"/>
      <c r="AF7" s="113"/>
      <c r="AK7" s="4"/>
    </row>
    <row r="8" spans="1:37" s="5" customFormat="1" ht="127.5" hidden="1" x14ac:dyDescent="0.2">
      <c r="A8" s="157">
        <v>5</v>
      </c>
      <c r="B8" s="29"/>
      <c r="C8" s="29"/>
      <c r="D8" s="29">
        <v>1</v>
      </c>
      <c r="E8" s="140">
        <v>1.1000000000000001</v>
      </c>
      <c r="F8" s="30"/>
      <c r="G8" s="30"/>
      <c r="H8" s="31" t="s">
        <v>317</v>
      </c>
      <c r="I8" s="28" t="s">
        <v>331</v>
      </c>
      <c r="J8" s="28" t="s">
        <v>332</v>
      </c>
      <c r="K8" s="28" t="s">
        <v>333</v>
      </c>
      <c r="L8" s="150"/>
      <c r="M8" s="25" t="s">
        <v>940</v>
      </c>
      <c r="N8" s="24" t="s">
        <v>88</v>
      </c>
      <c r="O8" s="24"/>
      <c r="P8" s="24"/>
      <c r="Q8" s="24"/>
      <c r="R8" s="25" t="s">
        <v>944</v>
      </c>
      <c r="S8" s="24"/>
      <c r="T8" s="34">
        <v>15</v>
      </c>
      <c r="U8" s="34">
        <v>0</v>
      </c>
      <c r="V8" s="34">
        <v>0</v>
      </c>
      <c r="W8" s="24"/>
      <c r="X8" s="24"/>
      <c r="Y8" s="105" t="s">
        <v>369</v>
      </c>
      <c r="Z8" s="106" t="s">
        <v>370</v>
      </c>
      <c r="AA8" s="107"/>
      <c r="AB8" s="107"/>
      <c r="AC8" s="32"/>
      <c r="AD8" s="123"/>
      <c r="AE8" s="123"/>
      <c r="AF8" s="113"/>
      <c r="AG8" s="4"/>
      <c r="AK8" s="4"/>
    </row>
    <row r="9" spans="1:37" s="10" customFormat="1" ht="89.25" hidden="1" x14ac:dyDescent="0.2">
      <c r="A9" s="157">
        <v>6</v>
      </c>
      <c r="B9" s="29"/>
      <c r="C9" s="29"/>
      <c r="D9" s="29">
        <v>1</v>
      </c>
      <c r="E9" s="140">
        <v>1.1000000000000001</v>
      </c>
      <c r="F9" s="30"/>
      <c r="G9" s="30"/>
      <c r="H9" s="31" t="s">
        <v>334</v>
      </c>
      <c r="I9" s="28" t="s">
        <v>335</v>
      </c>
      <c r="J9" s="28"/>
      <c r="K9" s="28" t="s">
        <v>336</v>
      </c>
      <c r="L9" s="150"/>
      <c r="M9" s="25" t="s">
        <v>935</v>
      </c>
      <c r="N9" s="24" t="s">
        <v>68</v>
      </c>
      <c r="O9" s="24"/>
      <c r="P9" s="24"/>
      <c r="Q9" s="24"/>
      <c r="R9" s="25" t="s">
        <v>937</v>
      </c>
      <c r="S9" s="24"/>
      <c r="T9" s="34"/>
      <c r="U9" s="34"/>
      <c r="V9" s="34"/>
      <c r="W9" s="24"/>
      <c r="X9" s="24"/>
      <c r="Y9" s="105" t="s">
        <v>369</v>
      </c>
      <c r="Z9" s="106" t="s">
        <v>370</v>
      </c>
      <c r="AA9" s="107"/>
      <c r="AB9" s="107"/>
      <c r="AC9" s="32"/>
      <c r="AD9" s="123"/>
      <c r="AE9" s="123"/>
      <c r="AF9" s="114"/>
      <c r="AG9" s="4"/>
      <c r="AK9" s="4"/>
    </row>
    <row r="10" spans="1:37" s="5" customFormat="1" ht="229.5" hidden="1" x14ac:dyDescent="0.2">
      <c r="A10" s="157">
        <v>7</v>
      </c>
      <c r="B10" s="29"/>
      <c r="C10" s="29"/>
      <c r="D10" s="29">
        <v>1</v>
      </c>
      <c r="E10" s="140">
        <v>1.1000000000000001</v>
      </c>
      <c r="F10" s="30"/>
      <c r="G10" s="30"/>
      <c r="H10" s="31" t="s">
        <v>316</v>
      </c>
      <c r="I10" s="28" t="s">
        <v>337</v>
      </c>
      <c r="J10" s="28" t="s">
        <v>338</v>
      </c>
      <c r="K10" s="28" t="s">
        <v>339</v>
      </c>
      <c r="L10" s="150"/>
      <c r="M10" s="25" t="s">
        <v>935</v>
      </c>
      <c r="N10" s="24" t="s">
        <v>86</v>
      </c>
      <c r="O10" s="24"/>
      <c r="P10" s="24"/>
      <c r="Q10" s="24"/>
      <c r="R10" s="25" t="s">
        <v>938</v>
      </c>
      <c r="S10" s="24"/>
      <c r="T10" s="34"/>
      <c r="U10" s="34"/>
      <c r="V10" s="34"/>
      <c r="W10" s="24"/>
      <c r="X10" s="24"/>
      <c r="Y10" s="105" t="s">
        <v>369</v>
      </c>
      <c r="Z10" s="106" t="s">
        <v>370</v>
      </c>
      <c r="AA10" s="107"/>
      <c r="AB10" s="107"/>
      <c r="AC10" s="32"/>
      <c r="AD10" s="123"/>
      <c r="AE10" s="123"/>
      <c r="AF10" s="113"/>
      <c r="AG10" s="4"/>
      <c r="AK10" s="4"/>
    </row>
    <row r="11" spans="1:37" s="5" customFormat="1" ht="153" hidden="1" x14ac:dyDescent="0.2">
      <c r="A11" s="157">
        <v>8</v>
      </c>
      <c r="B11" s="29"/>
      <c r="C11" s="29"/>
      <c r="D11" s="29">
        <v>1</v>
      </c>
      <c r="E11" s="140">
        <v>1.2</v>
      </c>
      <c r="F11" s="30"/>
      <c r="G11" s="30"/>
      <c r="H11" s="31" t="s">
        <v>316</v>
      </c>
      <c r="I11" s="28" t="s">
        <v>340</v>
      </c>
      <c r="J11" s="28"/>
      <c r="K11" s="28" t="s">
        <v>341</v>
      </c>
      <c r="L11" s="150"/>
      <c r="M11" s="25" t="s">
        <v>940</v>
      </c>
      <c r="N11" s="24" t="s">
        <v>87</v>
      </c>
      <c r="O11" s="24"/>
      <c r="P11" s="24"/>
      <c r="Q11" s="24"/>
      <c r="R11" s="25" t="s">
        <v>945</v>
      </c>
      <c r="S11" s="24"/>
      <c r="T11" s="34">
        <v>15</v>
      </c>
      <c r="U11" s="34">
        <v>0</v>
      </c>
      <c r="V11" s="34">
        <v>0</v>
      </c>
      <c r="W11" s="24"/>
      <c r="X11" s="24"/>
      <c r="Y11" s="105" t="s">
        <v>369</v>
      </c>
      <c r="Z11" s="106" t="s">
        <v>370</v>
      </c>
      <c r="AA11" s="107"/>
      <c r="AB11" s="107"/>
      <c r="AC11" s="32"/>
      <c r="AD11" s="123"/>
      <c r="AE11" s="123"/>
      <c r="AF11" s="113"/>
      <c r="AG11" s="4"/>
      <c r="AK11" s="4"/>
    </row>
    <row r="12" spans="1:37" s="5" customFormat="1" ht="306" x14ac:dyDescent="0.2">
      <c r="A12" s="157">
        <v>9</v>
      </c>
      <c r="B12" s="29"/>
      <c r="C12" s="29"/>
      <c r="D12" s="29">
        <v>1</v>
      </c>
      <c r="E12" s="140">
        <v>1.2</v>
      </c>
      <c r="F12" s="30"/>
      <c r="G12" s="30"/>
      <c r="H12" s="31" t="s">
        <v>317</v>
      </c>
      <c r="I12" s="28" t="s">
        <v>342</v>
      </c>
      <c r="J12" s="28"/>
      <c r="K12" s="28" t="s">
        <v>343</v>
      </c>
      <c r="L12" s="150"/>
      <c r="M12" s="166" t="s">
        <v>1012</v>
      </c>
      <c r="N12" s="24" t="s">
        <v>87</v>
      </c>
      <c r="O12" s="24"/>
      <c r="P12" s="24"/>
      <c r="Q12" s="24"/>
      <c r="R12" s="25" t="s">
        <v>1010</v>
      </c>
      <c r="S12" s="24"/>
      <c r="T12" s="34"/>
      <c r="U12" s="34"/>
      <c r="V12" s="34"/>
      <c r="W12" s="24"/>
      <c r="X12" s="24"/>
      <c r="Y12" s="105" t="s">
        <v>369</v>
      </c>
      <c r="Z12" s="106" t="s">
        <v>370</v>
      </c>
      <c r="AA12" s="107"/>
      <c r="AB12" s="107"/>
      <c r="AC12" s="32"/>
      <c r="AD12" s="123"/>
      <c r="AE12" s="123"/>
      <c r="AF12" s="113"/>
      <c r="AG12" s="3"/>
      <c r="AK12" s="4"/>
    </row>
    <row r="13" spans="1:37" s="5" customFormat="1" ht="76.5" hidden="1" x14ac:dyDescent="0.2">
      <c r="A13" s="157">
        <v>10</v>
      </c>
      <c r="B13" s="29"/>
      <c r="C13" s="29"/>
      <c r="D13" s="29">
        <v>1</v>
      </c>
      <c r="E13" s="140">
        <v>1.2</v>
      </c>
      <c r="F13" s="30"/>
      <c r="G13" s="30"/>
      <c r="H13" s="31" t="s">
        <v>334</v>
      </c>
      <c r="I13" s="28" t="s">
        <v>344</v>
      </c>
      <c r="J13" s="28"/>
      <c r="K13" s="28" t="s">
        <v>345</v>
      </c>
      <c r="L13" s="150"/>
      <c r="M13" s="25" t="s">
        <v>940</v>
      </c>
      <c r="N13" s="24" t="s">
        <v>86</v>
      </c>
      <c r="O13" s="24"/>
      <c r="P13" s="24"/>
      <c r="Q13" s="24"/>
      <c r="R13" s="25" t="s">
        <v>946</v>
      </c>
      <c r="S13" s="24"/>
      <c r="T13" s="34">
        <v>15</v>
      </c>
      <c r="U13" s="34">
        <v>0</v>
      </c>
      <c r="V13" s="34">
        <v>0</v>
      </c>
      <c r="W13" s="24"/>
      <c r="X13" s="24"/>
      <c r="Y13" s="105" t="s">
        <v>369</v>
      </c>
      <c r="Z13" s="106" t="s">
        <v>370</v>
      </c>
      <c r="AA13" s="107"/>
      <c r="AB13" s="107"/>
      <c r="AC13" s="32"/>
      <c r="AD13" s="123"/>
      <c r="AE13" s="123"/>
      <c r="AF13" s="113"/>
      <c r="AG13" s="4"/>
      <c r="AJ13" s="4"/>
      <c r="AK13" s="9"/>
    </row>
    <row r="14" spans="1:37" s="5" customFormat="1" ht="102" hidden="1" x14ac:dyDescent="0.2">
      <c r="A14" s="157">
        <v>11</v>
      </c>
      <c r="B14" s="29"/>
      <c r="C14" s="29"/>
      <c r="D14" s="29">
        <v>2</v>
      </c>
      <c r="E14" s="140">
        <v>2.5</v>
      </c>
      <c r="F14" s="30"/>
      <c r="G14" s="30"/>
      <c r="H14" s="31" t="s">
        <v>316</v>
      </c>
      <c r="I14" s="28" t="s">
        <v>346</v>
      </c>
      <c r="J14" s="28"/>
      <c r="K14" s="28" t="s">
        <v>347</v>
      </c>
      <c r="L14" s="150"/>
      <c r="M14" s="25" t="s">
        <v>940</v>
      </c>
      <c r="N14" s="24" t="s">
        <v>88</v>
      </c>
      <c r="O14" s="24"/>
      <c r="P14" s="24"/>
      <c r="Q14" s="24"/>
      <c r="R14" s="25" t="s">
        <v>947</v>
      </c>
      <c r="S14" s="24"/>
      <c r="T14" s="34">
        <v>15</v>
      </c>
      <c r="U14" s="34">
        <v>0</v>
      </c>
      <c r="V14" s="34">
        <v>0</v>
      </c>
      <c r="W14" s="24"/>
      <c r="X14" s="24"/>
      <c r="Y14" s="105" t="s">
        <v>369</v>
      </c>
      <c r="Z14" s="106" t="s">
        <v>370</v>
      </c>
      <c r="AA14" s="107"/>
      <c r="AB14" s="107"/>
      <c r="AC14" s="32"/>
      <c r="AD14" s="123"/>
      <c r="AE14" s="123"/>
      <c r="AF14" s="113"/>
      <c r="AJ14" s="4"/>
      <c r="AK14" s="4"/>
    </row>
    <row r="15" spans="1:37" s="5" customFormat="1" ht="76.5" hidden="1" x14ac:dyDescent="0.2">
      <c r="A15" s="157">
        <v>12</v>
      </c>
      <c r="B15" s="29"/>
      <c r="C15" s="29"/>
      <c r="D15" s="29">
        <v>2</v>
      </c>
      <c r="E15" s="140">
        <v>2.2999999999999998</v>
      </c>
      <c r="F15" s="30"/>
      <c r="G15" s="30"/>
      <c r="H15" s="31" t="s">
        <v>326</v>
      </c>
      <c r="I15" s="28" t="s">
        <v>348</v>
      </c>
      <c r="J15" s="28" t="s">
        <v>349</v>
      </c>
      <c r="K15" s="28" t="s">
        <v>350</v>
      </c>
      <c r="L15" s="150"/>
      <c r="M15" s="25" t="s">
        <v>940</v>
      </c>
      <c r="N15" s="24" t="s">
        <v>86</v>
      </c>
      <c r="O15" s="24"/>
      <c r="P15" s="24"/>
      <c r="Q15" s="24"/>
      <c r="R15" s="25" t="s">
        <v>948</v>
      </c>
      <c r="S15" s="24"/>
      <c r="T15" s="34">
        <v>15</v>
      </c>
      <c r="U15" s="34">
        <v>0</v>
      </c>
      <c r="V15" s="34">
        <v>0</v>
      </c>
      <c r="W15" s="24"/>
      <c r="X15" s="24"/>
      <c r="Y15" s="105" t="s">
        <v>369</v>
      </c>
      <c r="Z15" s="106" t="s">
        <v>370</v>
      </c>
      <c r="AA15" s="108"/>
      <c r="AB15" s="108"/>
      <c r="AC15" s="32"/>
      <c r="AD15" s="123"/>
      <c r="AE15" s="123"/>
      <c r="AF15" s="113"/>
      <c r="AK15" s="4"/>
    </row>
    <row r="16" spans="1:37" s="5" customFormat="1" ht="102" hidden="1" x14ac:dyDescent="0.2">
      <c r="A16" s="157">
        <v>13</v>
      </c>
      <c r="B16" s="29"/>
      <c r="C16" s="29"/>
      <c r="D16" s="29">
        <v>2</v>
      </c>
      <c r="E16" s="140">
        <v>2.6</v>
      </c>
      <c r="F16" s="30"/>
      <c r="G16" s="30"/>
      <c r="H16" s="31" t="s">
        <v>316</v>
      </c>
      <c r="I16" s="28" t="s">
        <v>351</v>
      </c>
      <c r="J16" s="28"/>
      <c r="K16" s="28" t="s">
        <v>352</v>
      </c>
      <c r="L16" s="150"/>
      <c r="M16" s="25" t="s">
        <v>940</v>
      </c>
      <c r="N16" s="24" t="s">
        <v>87</v>
      </c>
      <c r="O16" s="24"/>
      <c r="P16" s="24"/>
      <c r="Q16" s="24"/>
      <c r="R16" s="25" t="s">
        <v>949</v>
      </c>
      <c r="S16" s="24"/>
      <c r="T16" s="34">
        <v>15</v>
      </c>
      <c r="U16" s="34">
        <v>0</v>
      </c>
      <c r="V16" s="34">
        <v>0</v>
      </c>
      <c r="W16" s="24"/>
      <c r="X16" s="24"/>
      <c r="Y16" s="105" t="s">
        <v>369</v>
      </c>
      <c r="Z16" s="106" t="s">
        <v>370</v>
      </c>
      <c r="AA16" s="108"/>
      <c r="AB16" s="108"/>
      <c r="AC16" s="32"/>
      <c r="AD16" s="123"/>
      <c r="AE16" s="123"/>
      <c r="AF16" s="113"/>
      <c r="AK16" s="4"/>
    </row>
    <row r="17" spans="1:37" s="5" customFormat="1" ht="191.25" hidden="1" x14ac:dyDescent="0.2">
      <c r="A17" s="157">
        <v>14</v>
      </c>
      <c r="B17" s="29"/>
      <c r="C17" s="29"/>
      <c r="D17" s="29">
        <v>3</v>
      </c>
      <c r="E17" s="140">
        <v>3.1</v>
      </c>
      <c r="F17" s="30"/>
      <c r="G17" s="30"/>
      <c r="H17" s="31" t="s">
        <v>316</v>
      </c>
      <c r="I17" s="28" t="s">
        <v>353</v>
      </c>
      <c r="J17" s="28"/>
      <c r="K17" s="28" t="s">
        <v>354</v>
      </c>
      <c r="L17" s="150"/>
      <c r="M17" s="25" t="s">
        <v>935</v>
      </c>
      <c r="N17" s="24" t="s">
        <v>87</v>
      </c>
      <c r="O17" s="24"/>
      <c r="P17" s="24"/>
      <c r="Q17" s="24"/>
      <c r="R17" s="25" t="s">
        <v>936</v>
      </c>
      <c r="S17" s="24"/>
      <c r="T17" s="34"/>
      <c r="U17" s="34"/>
      <c r="V17" s="34"/>
      <c r="W17" s="24"/>
      <c r="X17" s="24"/>
      <c r="Y17" s="105" t="s">
        <v>369</v>
      </c>
      <c r="Z17" s="106" t="s">
        <v>370</v>
      </c>
      <c r="AA17" s="108"/>
      <c r="AB17" s="108"/>
      <c r="AC17" s="32"/>
      <c r="AD17" s="123"/>
      <c r="AE17" s="123"/>
      <c r="AF17" s="113"/>
      <c r="AK17" s="4"/>
    </row>
    <row r="18" spans="1:37" s="5" customFormat="1" ht="242.25" hidden="1" x14ac:dyDescent="0.2">
      <c r="A18" s="157">
        <v>15</v>
      </c>
      <c r="B18" s="29"/>
      <c r="C18" s="29"/>
      <c r="D18" s="29">
        <v>5</v>
      </c>
      <c r="E18" s="140" t="s">
        <v>355</v>
      </c>
      <c r="F18" s="30"/>
      <c r="G18" s="30"/>
      <c r="H18" s="31" t="s">
        <v>317</v>
      </c>
      <c r="I18" s="28" t="s">
        <v>356</v>
      </c>
      <c r="J18" s="28"/>
      <c r="K18" s="28" t="s">
        <v>357</v>
      </c>
      <c r="L18" s="150"/>
      <c r="M18" s="25" t="s">
        <v>940</v>
      </c>
      <c r="N18" s="24"/>
      <c r="O18" s="24" t="s">
        <v>910</v>
      </c>
      <c r="P18" s="24"/>
      <c r="Q18" s="24"/>
      <c r="R18" s="25" t="s">
        <v>911</v>
      </c>
      <c r="S18" s="24"/>
      <c r="T18" s="34">
        <v>15</v>
      </c>
      <c r="U18" s="34">
        <v>0</v>
      </c>
      <c r="V18" s="34">
        <v>0</v>
      </c>
      <c r="W18" s="24"/>
      <c r="X18" s="24"/>
      <c r="Y18" s="105" t="s">
        <v>369</v>
      </c>
      <c r="Z18" s="106" t="s">
        <v>370</v>
      </c>
      <c r="AA18" s="108"/>
      <c r="AB18" s="108"/>
      <c r="AC18" s="32"/>
      <c r="AD18" s="123"/>
      <c r="AE18" s="123"/>
      <c r="AF18" s="113"/>
      <c r="AK18" s="4"/>
    </row>
    <row r="19" spans="1:37" s="5" customFormat="1" ht="140.25" hidden="1" x14ac:dyDescent="0.2">
      <c r="A19" s="157">
        <v>16</v>
      </c>
      <c r="B19" s="29"/>
      <c r="C19" s="29"/>
      <c r="D19" s="29">
        <v>3</v>
      </c>
      <c r="E19" s="140">
        <v>3.2</v>
      </c>
      <c r="F19" s="30"/>
      <c r="G19" s="30"/>
      <c r="H19" s="31" t="s">
        <v>316</v>
      </c>
      <c r="I19" s="28" t="s">
        <v>358</v>
      </c>
      <c r="J19" s="28"/>
      <c r="K19" s="28" t="s">
        <v>359</v>
      </c>
      <c r="L19" s="150"/>
      <c r="M19" s="25" t="s">
        <v>940</v>
      </c>
      <c r="N19" s="24" t="s">
        <v>87</v>
      </c>
      <c r="O19" s="24"/>
      <c r="P19" s="24"/>
      <c r="Q19" s="24"/>
      <c r="R19" s="25" t="s">
        <v>907</v>
      </c>
      <c r="S19" s="24"/>
      <c r="T19" s="34">
        <v>15</v>
      </c>
      <c r="U19" s="34">
        <v>0</v>
      </c>
      <c r="V19" s="34">
        <v>0</v>
      </c>
      <c r="W19" s="24"/>
      <c r="X19" s="24"/>
      <c r="Y19" s="105" t="s">
        <v>369</v>
      </c>
      <c r="Z19" s="106" t="s">
        <v>370</v>
      </c>
      <c r="AA19" s="108"/>
      <c r="AB19" s="108"/>
      <c r="AC19" s="32"/>
      <c r="AD19" s="123"/>
      <c r="AE19" s="123"/>
      <c r="AF19" s="113"/>
      <c r="AK19" s="4"/>
    </row>
    <row r="20" spans="1:37" s="5" customFormat="1" ht="76.5" hidden="1" x14ac:dyDescent="0.2">
      <c r="A20" s="157">
        <v>17</v>
      </c>
      <c r="B20" s="29"/>
      <c r="C20" s="29"/>
      <c r="D20" s="29">
        <v>3</v>
      </c>
      <c r="E20" s="140" t="s">
        <v>360</v>
      </c>
      <c r="F20" s="30"/>
      <c r="G20" s="30"/>
      <c r="H20" s="31" t="s">
        <v>316</v>
      </c>
      <c r="I20" s="28" t="s">
        <v>361</v>
      </c>
      <c r="J20" s="28"/>
      <c r="K20" s="28" t="s">
        <v>362</v>
      </c>
      <c r="L20" s="150"/>
      <c r="M20" s="25" t="s">
        <v>940</v>
      </c>
      <c r="N20" s="24" t="s">
        <v>86</v>
      </c>
      <c r="O20" s="24"/>
      <c r="P20" s="24"/>
      <c r="Q20" s="24"/>
      <c r="R20" s="25" t="s">
        <v>897</v>
      </c>
      <c r="S20" s="24"/>
      <c r="T20" s="34">
        <v>15</v>
      </c>
      <c r="U20" s="34">
        <v>0</v>
      </c>
      <c r="V20" s="34">
        <v>0</v>
      </c>
      <c r="W20" s="24"/>
      <c r="X20" s="24"/>
      <c r="Y20" s="105" t="s">
        <v>369</v>
      </c>
      <c r="Z20" s="106" t="s">
        <v>370</v>
      </c>
      <c r="AA20" s="108"/>
      <c r="AB20" s="108"/>
      <c r="AC20" s="32"/>
      <c r="AD20" s="123"/>
      <c r="AE20" s="123"/>
      <c r="AF20" s="112"/>
      <c r="AH20" s="11"/>
      <c r="AK20" s="4"/>
    </row>
    <row r="21" spans="1:37" s="5" customFormat="1" ht="127.5" hidden="1" x14ac:dyDescent="0.2">
      <c r="A21" s="157">
        <v>18</v>
      </c>
      <c r="B21" s="29"/>
      <c r="C21" s="29"/>
      <c r="D21" s="29">
        <v>3</v>
      </c>
      <c r="E21" s="140">
        <v>3.5</v>
      </c>
      <c r="F21" s="30"/>
      <c r="G21" s="30"/>
      <c r="H21" s="31" t="s">
        <v>316</v>
      </c>
      <c r="I21" s="28" t="s">
        <v>363</v>
      </c>
      <c r="J21" s="28"/>
      <c r="K21" s="28" t="s">
        <v>364</v>
      </c>
      <c r="L21" s="150"/>
      <c r="M21" s="25" t="s">
        <v>940</v>
      </c>
      <c r="N21" s="24" t="s">
        <v>88</v>
      </c>
      <c r="O21" s="24"/>
      <c r="P21" s="24"/>
      <c r="Q21" s="24"/>
      <c r="R21" s="25" t="s">
        <v>950</v>
      </c>
      <c r="S21" s="24"/>
      <c r="T21" s="34">
        <v>15</v>
      </c>
      <c r="U21" s="34">
        <v>0</v>
      </c>
      <c r="V21" s="34">
        <v>0</v>
      </c>
      <c r="W21" s="24"/>
      <c r="X21" s="24"/>
      <c r="Y21" s="105" t="s">
        <v>369</v>
      </c>
      <c r="Z21" s="106" t="s">
        <v>370</v>
      </c>
      <c r="AA21" s="108"/>
      <c r="AB21" s="108"/>
      <c r="AC21" s="32"/>
      <c r="AD21" s="123"/>
      <c r="AE21" s="123"/>
      <c r="AF21" s="112"/>
      <c r="AH21" s="11"/>
      <c r="AK21" s="4"/>
    </row>
    <row r="22" spans="1:37" s="5" customFormat="1" ht="178.5" hidden="1" x14ac:dyDescent="0.2">
      <c r="A22" s="157">
        <v>19</v>
      </c>
      <c r="B22" s="29"/>
      <c r="C22" s="29"/>
      <c r="D22" s="29">
        <v>3</v>
      </c>
      <c r="E22" s="140">
        <v>3.6</v>
      </c>
      <c r="F22" s="30"/>
      <c r="G22" s="30"/>
      <c r="H22" s="31" t="s">
        <v>316</v>
      </c>
      <c r="I22" s="28" t="s">
        <v>365</v>
      </c>
      <c r="J22" s="28"/>
      <c r="K22" s="28" t="s">
        <v>366</v>
      </c>
      <c r="L22" s="150"/>
      <c r="M22" s="25" t="s">
        <v>997</v>
      </c>
      <c r="N22" s="24" t="s">
        <v>87</v>
      </c>
      <c r="O22" s="24"/>
      <c r="P22" s="24"/>
      <c r="Q22" s="24"/>
      <c r="R22" s="25" t="s">
        <v>1011</v>
      </c>
      <c r="S22" s="24"/>
      <c r="T22" s="34"/>
      <c r="U22" s="34"/>
      <c r="V22" s="34"/>
      <c r="W22" s="24"/>
      <c r="X22" s="24"/>
      <c r="Y22" s="105" t="s">
        <v>369</v>
      </c>
      <c r="Z22" s="106" t="s">
        <v>370</v>
      </c>
      <c r="AA22" s="108"/>
      <c r="AB22" s="108"/>
      <c r="AC22" s="32"/>
      <c r="AD22" s="123"/>
      <c r="AE22" s="123"/>
      <c r="AF22" s="113"/>
      <c r="AH22" s="11"/>
      <c r="AK22" s="4"/>
    </row>
    <row r="23" spans="1:37" s="5" customFormat="1" ht="178.5" hidden="1" x14ac:dyDescent="0.2">
      <c r="A23" s="157">
        <v>20</v>
      </c>
      <c r="B23" s="29"/>
      <c r="C23" s="29"/>
      <c r="D23" s="29">
        <v>3</v>
      </c>
      <c r="E23" s="140">
        <v>3.7</v>
      </c>
      <c r="F23" s="30"/>
      <c r="G23" s="30"/>
      <c r="H23" s="31" t="s">
        <v>316</v>
      </c>
      <c r="I23" s="28" t="s">
        <v>367</v>
      </c>
      <c r="J23" s="28"/>
      <c r="K23" s="28" t="s">
        <v>368</v>
      </c>
      <c r="L23" s="150"/>
      <c r="M23" s="25" t="s">
        <v>997</v>
      </c>
      <c r="N23" s="24" t="s">
        <v>87</v>
      </c>
      <c r="O23" s="24"/>
      <c r="P23" s="24"/>
      <c r="Q23" s="24"/>
      <c r="R23" s="25" t="s">
        <v>1013</v>
      </c>
      <c r="S23" s="24"/>
      <c r="T23" s="34"/>
      <c r="U23" s="34"/>
      <c r="V23" s="34"/>
      <c r="W23" s="24"/>
      <c r="X23" s="24"/>
      <c r="Y23" s="105" t="s">
        <v>369</v>
      </c>
      <c r="Z23" s="106" t="s">
        <v>370</v>
      </c>
      <c r="AA23" s="108"/>
      <c r="AB23" s="108"/>
      <c r="AC23" s="32"/>
      <c r="AD23" s="123"/>
      <c r="AE23" s="123"/>
      <c r="AF23" s="113"/>
      <c r="AH23"/>
      <c r="AK23" s="4"/>
    </row>
    <row r="24" spans="1:37" s="5" customFormat="1" ht="114.75" hidden="1" x14ac:dyDescent="0.2">
      <c r="A24" s="157">
        <v>21</v>
      </c>
      <c r="B24" s="29" t="s">
        <v>315</v>
      </c>
      <c r="C24" s="29" t="s">
        <v>371</v>
      </c>
      <c r="D24" s="29"/>
      <c r="E24" s="140">
        <v>3.2</v>
      </c>
      <c r="F24" s="30"/>
      <c r="G24" s="30"/>
      <c r="H24" s="31" t="s">
        <v>316</v>
      </c>
      <c r="I24" s="28" t="s">
        <v>372</v>
      </c>
      <c r="J24" s="28" t="s">
        <v>378</v>
      </c>
      <c r="K24" s="28" t="s">
        <v>380</v>
      </c>
      <c r="L24" s="150"/>
      <c r="M24" s="25" t="s">
        <v>940</v>
      </c>
      <c r="N24" s="24" t="s">
        <v>86</v>
      </c>
      <c r="O24" s="24"/>
      <c r="P24" s="24"/>
      <c r="Q24" s="24"/>
      <c r="R24" s="25" t="s">
        <v>898</v>
      </c>
      <c r="S24" s="24"/>
      <c r="T24" s="34">
        <v>15</v>
      </c>
      <c r="U24" s="34">
        <v>0</v>
      </c>
      <c r="V24" s="34">
        <v>0</v>
      </c>
      <c r="W24" s="24"/>
      <c r="X24" s="24"/>
      <c r="Y24" s="105" t="str">
        <f>[1]Submitter!$F$3</f>
        <v>Thomson Kuhn</v>
      </c>
      <c r="Z24" s="106" t="str">
        <f>[1]Submitter!$F$6</f>
        <v>ACP</v>
      </c>
      <c r="AA24" s="107"/>
      <c r="AB24" s="107"/>
      <c r="AC24" s="32"/>
      <c r="AD24" s="123"/>
      <c r="AE24" s="123"/>
      <c r="AF24" s="112"/>
      <c r="AJ24" s="4"/>
      <c r="AK24" s="4"/>
    </row>
    <row r="25" spans="1:37" s="5" customFormat="1" ht="267.75" hidden="1" x14ac:dyDescent="0.2">
      <c r="A25" s="157">
        <v>22</v>
      </c>
      <c r="B25" s="29"/>
      <c r="C25" s="29" t="s">
        <v>371</v>
      </c>
      <c r="D25" s="29"/>
      <c r="E25" s="140">
        <v>3.3</v>
      </c>
      <c r="F25" s="30"/>
      <c r="G25" s="30"/>
      <c r="H25" s="31" t="s">
        <v>317</v>
      </c>
      <c r="I25" s="28" t="s">
        <v>373</v>
      </c>
      <c r="J25" s="28"/>
      <c r="K25" s="28" t="s">
        <v>381</v>
      </c>
      <c r="L25" s="150"/>
      <c r="M25" s="25" t="s">
        <v>997</v>
      </c>
      <c r="N25" s="24" t="s">
        <v>89</v>
      </c>
      <c r="O25" s="24"/>
      <c r="P25" s="24"/>
      <c r="Q25" s="24"/>
      <c r="R25" s="25" t="s">
        <v>1014</v>
      </c>
      <c r="S25" s="24"/>
      <c r="T25" s="34"/>
      <c r="U25" s="34"/>
      <c r="V25" s="34"/>
      <c r="W25" s="24"/>
      <c r="X25" s="24"/>
      <c r="Y25" s="105" t="str">
        <f>[1]Submitter!$F$3</f>
        <v>Thomson Kuhn</v>
      </c>
      <c r="Z25" s="106" t="str">
        <f>[1]Submitter!$F$6</f>
        <v>ACP</v>
      </c>
      <c r="AA25" s="107"/>
      <c r="AB25" s="107"/>
      <c r="AC25" s="32"/>
      <c r="AD25" s="123"/>
      <c r="AE25" s="123"/>
      <c r="AF25" s="112"/>
      <c r="AJ25" s="4"/>
      <c r="AK25" s="4"/>
    </row>
    <row r="26" spans="1:37" s="5" customFormat="1" ht="191.25" hidden="1" x14ac:dyDescent="0.2">
      <c r="A26" s="157">
        <v>23</v>
      </c>
      <c r="B26" s="29"/>
      <c r="C26" s="29" t="s">
        <v>371</v>
      </c>
      <c r="D26" s="29"/>
      <c r="E26" s="140">
        <v>3.3</v>
      </c>
      <c r="F26" s="30"/>
      <c r="G26" s="30"/>
      <c r="H26" s="31" t="s">
        <v>317</v>
      </c>
      <c r="I26" s="28" t="s">
        <v>374</v>
      </c>
      <c r="J26" s="28"/>
      <c r="K26" s="28" t="s">
        <v>382</v>
      </c>
      <c r="L26" s="150"/>
      <c r="M26" s="25" t="s">
        <v>997</v>
      </c>
      <c r="N26" s="24" t="s">
        <v>87</v>
      </c>
      <c r="O26" s="24"/>
      <c r="P26" s="24"/>
      <c r="Q26" s="24"/>
      <c r="R26" s="25" t="s">
        <v>1015</v>
      </c>
      <c r="S26" s="24"/>
      <c r="T26" s="34"/>
      <c r="U26" s="34"/>
      <c r="V26" s="34"/>
      <c r="W26" s="24"/>
      <c r="X26" s="24"/>
      <c r="Y26" s="105" t="str">
        <f>[1]Submitter!$F$3</f>
        <v>Thomson Kuhn</v>
      </c>
      <c r="Z26" s="106" t="str">
        <f>[1]Submitter!$F$6</f>
        <v>ACP</v>
      </c>
      <c r="AA26" s="107"/>
      <c r="AB26" s="107"/>
      <c r="AC26" s="32"/>
      <c r="AD26" s="123"/>
      <c r="AE26" s="123"/>
      <c r="AF26" s="112"/>
      <c r="AJ26" s="4"/>
      <c r="AK26" s="4"/>
    </row>
    <row r="27" spans="1:37" s="5" customFormat="1" ht="127.5" hidden="1" x14ac:dyDescent="0.2">
      <c r="A27" s="157">
        <v>24</v>
      </c>
      <c r="B27" s="29"/>
      <c r="C27" s="29" t="s">
        <v>371</v>
      </c>
      <c r="D27" s="29"/>
      <c r="E27" s="140">
        <v>3.3</v>
      </c>
      <c r="F27" s="30"/>
      <c r="G27" s="30"/>
      <c r="H27" s="31" t="s">
        <v>317</v>
      </c>
      <c r="I27" s="28" t="s">
        <v>375</v>
      </c>
      <c r="J27" s="28"/>
      <c r="K27" s="28" t="s">
        <v>383</v>
      </c>
      <c r="L27" s="150"/>
      <c r="M27" s="25" t="s">
        <v>997</v>
      </c>
      <c r="N27" s="24" t="s">
        <v>87</v>
      </c>
      <c r="O27" s="24"/>
      <c r="P27" s="24"/>
      <c r="Q27" s="24"/>
      <c r="R27" s="25" t="s">
        <v>1016</v>
      </c>
      <c r="S27" s="24"/>
      <c r="T27" s="34"/>
      <c r="U27" s="34"/>
      <c r="V27" s="34"/>
      <c r="W27" s="24"/>
      <c r="X27" s="24"/>
      <c r="Y27" s="105" t="str">
        <f>[1]Submitter!$F$3</f>
        <v>Thomson Kuhn</v>
      </c>
      <c r="Z27" s="106" t="str">
        <f>[1]Submitter!$F$6</f>
        <v>ACP</v>
      </c>
      <c r="AA27" s="107"/>
      <c r="AB27" s="107"/>
      <c r="AC27" s="32"/>
      <c r="AD27" s="123"/>
      <c r="AE27" s="123"/>
      <c r="AF27" s="113"/>
      <c r="AJ27" s="4"/>
    </row>
    <row r="28" spans="1:37" s="5" customFormat="1" ht="140.25" hidden="1" x14ac:dyDescent="0.2">
      <c r="A28" s="157">
        <v>25</v>
      </c>
      <c r="B28" s="29"/>
      <c r="C28" s="29" t="s">
        <v>371</v>
      </c>
      <c r="D28" s="29"/>
      <c r="E28" s="140">
        <v>3.3</v>
      </c>
      <c r="F28" s="30"/>
      <c r="G28" s="30"/>
      <c r="H28" s="31" t="s">
        <v>317</v>
      </c>
      <c r="I28" s="28" t="s">
        <v>376</v>
      </c>
      <c r="J28" s="28"/>
      <c r="K28" s="28" t="s">
        <v>384</v>
      </c>
      <c r="L28" s="150"/>
      <c r="M28" s="25" t="s">
        <v>997</v>
      </c>
      <c r="N28" s="24" t="s">
        <v>87</v>
      </c>
      <c r="O28" s="24"/>
      <c r="P28" s="24"/>
      <c r="Q28" s="24"/>
      <c r="R28" s="25" t="s">
        <v>1017</v>
      </c>
      <c r="S28" s="24"/>
      <c r="T28" s="34"/>
      <c r="U28" s="34"/>
      <c r="V28" s="34"/>
      <c r="W28" s="24"/>
      <c r="X28" s="24"/>
      <c r="Y28" s="105" t="str">
        <f>[1]Submitter!$F$3</f>
        <v>Thomson Kuhn</v>
      </c>
      <c r="Z28" s="106" t="str">
        <f>[1]Submitter!$F$6</f>
        <v>ACP</v>
      </c>
      <c r="AA28" s="107"/>
      <c r="AB28" s="107"/>
      <c r="AC28" s="32"/>
      <c r="AD28" s="123"/>
      <c r="AE28" s="123"/>
      <c r="AF28" s="113"/>
      <c r="AJ28" s="4"/>
    </row>
    <row r="29" spans="1:37" s="5" customFormat="1" ht="51" hidden="1" x14ac:dyDescent="0.2">
      <c r="A29" s="157">
        <v>26</v>
      </c>
      <c r="B29" s="29"/>
      <c r="C29" s="29" t="s">
        <v>371</v>
      </c>
      <c r="D29" s="29"/>
      <c r="E29" s="140">
        <v>3.5</v>
      </c>
      <c r="F29" s="30"/>
      <c r="G29" s="30"/>
      <c r="H29" s="31" t="s">
        <v>321</v>
      </c>
      <c r="I29" s="28" t="s">
        <v>377</v>
      </c>
      <c r="J29" s="28" t="s">
        <v>379</v>
      </c>
      <c r="K29" s="28"/>
      <c r="L29" s="150"/>
      <c r="M29" s="25" t="s">
        <v>919</v>
      </c>
      <c r="N29" s="24" t="s">
        <v>86</v>
      </c>
      <c r="O29" s="24"/>
      <c r="P29" s="24"/>
      <c r="Q29" s="24"/>
      <c r="R29" s="25" t="s">
        <v>912</v>
      </c>
      <c r="S29" s="24"/>
      <c r="T29" s="34">
        <v>20</v>
      </c>
      <c r="U29" s="34">
        <v>0</v>
      </c>
      <c r="V29" s="34">
        <v>4</v>
      </c>
      <c r="W29" s="24"/>
      <c r="X29" s="24"/>
      <c r="Y29" s="105" t="str">
        <f>[1]Submitter!$F$3</f>
        <v>Thomson Kuhn</v>
      </c>
      <c r="Z29" s="106" t="str">
        <f>[1]Submitter!$F$6</f>
        <v>ACP</v>
      </c>
      <c r="AA29" s="107"/>
      <c r="AB29" s="107"/>
      <c r="AC29" s="32"/>
      <c r="AD29" s="123"/>
      <c r="AE29" s="123"/>
      <c r="AF29" s="153"/>
      <c r="AJ29" s="4"/>
    </row>
    <row r="30" spans="1:37" s="5" customFormat="1" ht="165.75" hidden="1" x14ac:dyDescent="0.2">
      <c r="A30" s="157">
        <v>27</v>
      </c>
      <c r="B30" s="29" t="s">
        <v>315</v>
      </c>
      <c r="C30" s="29"/>
      <c r="D30" s="29" t="s">
        <v>385</v>
      </c>
      <c r="E30" s="140">
        <v>3.6</v>
      </c>
      <c r="F30" s="30"/>
      <c r="G30" s="30"/>
      <c r="H30" s="31" t="s">
        <v>334</v>
      </c>
      <c r="I30" s="28" t="s">
        <v>390</v>
      </c>
      <c r="J30" s="28" t="s">
        <v>393</v>
      </c>
      <c r="K30" s="28" t="s">
        <v>396</v>
      </c>
      <c r="L30" s="150"/>
      <c r="M30" s="25" t="s">
        <v>997</v>
      </c>
      <c r="N30" s="24" t="s">
        <v>88</v>
      </c>
      <c r="O30" s="24"/>
      <c r="P30" s="24"/>
      <c r="Q30" s="24"/>
      <c r="R30" s="25" t="s">
        <v>1018</v>
      </c>
      <c r="S30" s="24"/>
      <c r="T30" s="34"/>
      <c r="U30" s="34"/>
      <c r="V30" s="34"/>
      <c r="W30" s="24"/>
      <c r="X30" s="24"/>
      <c r="Y30" s="105" t="str">
        <f>[2]Submitter!$F$3</f>
        <v>Ryan W. Murphy</v>
      </c>
      <c r="Z30" s="106" t="str">
        <f>[2]Submitter!$F$6</f>
        <v>U.S. DoD Military Health System</v>
      </c>
      <c r="AA30" s="107"/>
      <c r="AB30" s="107"/>
      <c r="AC30" s="32"/>
      <c r="AD30" s="123"/>
      <c r="AE30" s="123"/>
      <c r="AF30" s="112"/>
      <c r="AJ30" s="4"/>
    </row>
    <row r="31" spans="1:37" s="5" customFormat="1" ht="38.25" hidden="1" x14ac:dyDescent="0.2">
      <c r="A31" s="157">
        <v>28</v>
      </c>
      <c r="B31" s="29"/>
      <c r="C31" s="29"/>
      <c r="D31" s="29" t="s">
        <v>386</v>
      </c>
      <c r="E31" s="140" t="s">
        <v>388</v>
      </c>
      <c r="F31" s="30"/>
      <c r="G31" s="30"/>
      <c r="H31" s="31" t="s">
        <v>321</v>
      </c>
      <c r="I31" s="28"/>
      <c r="J31" s="28" t="s">
        <v>394</v>
      </c>
      <c r="K31" s="28" t="s">
        <v>397</v>
      </c>
      <c r="L31" s="150"/>
      <c r="M31" s="25" t="s">
        <v>919</v>
      </c>
      <c r="N31" s="24" t="s">
        <v>86</v>
      </c>
      <c r="O31" s="24"/>
      <c r="P31" s="24"/>
      <c r="Q31" s="24"/>
      <c r="R31" s="25" t="s">
        <v>913</v>
      </c>
      <c r="S31" s="24"/>
      <c r="T31" s="34">
        <v>20</v>
      </c>
      <c r="U31" s="34">
        <v>0</v>
      </c>
      <c r="V31" s="34">
        <v>4</v>
      </c>
      <c r="W31" s="24"/>
      <c r="X31" s="24"/>
      <c r="Y31" s="105" t="str">
        <f>[2]Submitter!$F$3</f>
        <v>Ryan W. Murphy</v>
      </c>
      <c r="Z31" s="106" t="str">
        <f>[2]Submitter!$F$6</f>
        <v>U.S. DoD Military Health System</v>
      </c>
      <c r="AA31" s="107"/>
      <c r="AB31" s="107"/>
      <c r="AC31" s="32"/>
      <c r="AD31" s="123"/>
      <c r="AE31" s="123"/>
      <c r="AF31" s="112"/>
      <c r="AJ31" s="4"/>
    </row>
    <row r="32" spans="1:37" s="5" customFormat="1" ht="114.75" hidden="1" x14ac:dyDescent="0.2">
      <c r="A32" s="157">
        <v>29</v>
      </c>
      <c r="B32" s="29"/>
      <c r="C32" s="29"/>
      <c r="D32" s="29" t="s">
        <v>387</v>
      </c>
      <c r="E32" s="140" t="s">
        <v>389</v>
      </c>
      <c r="F32" s="30"/>
      <c r="G32" s="30"/>
      <c r="H32" s="31" t="s">
        <v>334</v>
      </c>
      <c r="I32" s="28" t="s">
        <v>391</v>
      </c>
      <c r="J32" s="28" t="s">
        <v>395</v>
      </c>
      <c r="K32" s="28" t="s">
        <v>398</v>
      </c>
      <c r="L32" s="150"/>
      <c r="M32" s="25" t="s">
        <v>994</v>
      </c>
      <c r="N32" s="24" t="s">
        <v>87</v>
      </c>
      <c r="O32" s="24"/>
      <c r="P32" s="24"/>
      <c r="Q32" s="24"/>
      <c r="R32" s="25" t="s">
        <v>914</v>
      </c>
      <c r="S32" s="24"/>
      <c r="T32" s="34"/>
      <c r="U32" s="34"/>
      <c r="V32" s="34"/>
      <c r="W32" s="24"/>
      <c r="X32" s="24"/>
      <c r="Y32" s="105" t="str">
        <f>[2]Submitter!$F$3</f>
        <v>Ryan W. Murphy</v>
      </c>
      <c r="Z32" s="106" t="str">
        <f>[2]Submitter!$F$6</f>
        <v>U.S. DoD Military Health System</v>
      </c>
      <c r="AA32" s="107"/>
      <c r="AB32" s="107"/>
      <c r="AC32" s="32"/>
      <c r="AD32" s="123"/>
      <c r="AE32" s="123"/>
      <c r="AF32" s="112"/>
      <c r="AJ32" s="4"/>
    </row>
    <row r="33" spans="1:36" s="5" customFormat="1" ht="102" hidden="1" x14ac:dyDescent="0.2">
      <c r="A33" s="157">
        <v>30</v>
      </c>
      <c r="B33" s="29"/>
      <c r="C33" s="29"/>
      <c r="D33" s="29" t="s">
        <v>387</v>
      </c>
      <c r="E33" s="140" t="s">
        <v>389</v>
      </c>
      <c r="F33" s="30"/>
      <c r="G33" s="30"/>
      <c r="H33" s="31" t="s">
        <v>334</v>
      </c>
      <c r="I33" s="28" t="s">
        <v>392</v>
      </c>
      <c r="J33" s="28"/>
      <c r="K33" s="28" t="s">
        <v>399</v>
      </c>
      <c r="L33" s="150"/>
      <c r="M33" s="25" t="s">
        <v>1050</v>
      </c>
      <c r="N33" s="24" t="s">
        <v>86</v>
      </c>
      <c r="O33" s="24"/>
      <c r="P33" s="24"/>
      <c r="Q33" s="24"/>
      <c r="R33" s="25" t="s">
        <v>1041</v>
      </c>
      <c r="S33" s="24"/>
      <c r="T33" s="34"/>
      <c r="U33" s="34"/>
      <c r="V33" s="34"/>
      <c r="W33" s="24"/>
      <c r="X33" s="24"/>
      <c r="Y33" s="105" t="str">
        <f>[2]Submitter!$F$3</f>
        <v>Ryan W. Murphy</v>
      </c>
      <c r="Z33" s="106" t="str">
        <f>[2]Submitter!$F$6</f>
        <v>U.S. DoD Military Health System</v>
      </c>
      <c r="AA33" s="107"/>
      <c r="AB33" s="107"/>
      <c r="AC33" s="32"/>
      <c r="AD33" s="123"/>
      <c r="AE33" s="123"/>
      <c r="AF33" s="113"/>
      <c r="AJ33" s="4"/>
    </row>
    <row r="34" spans="1:36" s="5" customFormat="1" ht="242.25" hidden="1" x14ac:dyDescent="0.2">
      <c r="A34" s="157">
        <v>31</v>
      </c>
      <c r="B34" s="150" t="s">
        <v>315</v>
      </c>
      <c r="C34" s="150" t="s">
        <v>400</v>
      </c>
      <c r="D34" s="150" t="s">
        <v>401</v>
      </c>
      <c r="E34" s="150" t="s">
        <v>402</v>
      </c>
      <c r="F34" s="150"/>
      <c r="G34" s="150"/>
      <c r="H34" s="150" t="s">
        <v>316</v>
      </c>
      <c r="I34" s="150"/>
      <c r="J34" s="150"/>
      <c r="K34" s="150" t="s">
        <v>403</v>
      </c>
      <c r="L34" s="150"/>
      <c r="M34" s="25" t="s">
        <v>997</v>
      </c>
      <c r="N34" s="24" t="s">
        <v>88</v>
      </c>
      <c r="O34" s="24"/>
      <c r="P34" s="24"/>
      <c r="Q34" s="24"/>
      <c r="R34" s="25" t="s">
        <v>1040</v>
      </c>
      <c r="S34" s="24"/>
      <c r="T34" s="34"/>
      <c r="U34" s="34"/>
      <c r="V34" s="34"/>
      <c r="W34" s="24"/>
      <c r="X34" s="24"/>
      <c r="Y34" s="105" t="str">
        <f>[3]Submitter!$F$3</f>
        <v>Robert Hausam</v>
      </c>
      <c r="Z34" s="106" t="str">
        <f>[3]Submitter!$F$6</f>
        <v>Hausam Consulting LLC</v>
      </c>
      <c r="AA34" s="107"/>
      <c r="AB34" s="107"/>
      <c r="AC34" s="32"/>
      <c r="AD34" s="123"/>
      <c r="AE34" s="123"/>
      <c r="AF34" s="112"/>
    </row>
    <row r="35" spans="1:36" s="5" customFormat="1" ht="216.75" hidden="1" x14ac:dyDescent="0.2">
      <c r="A35" s="157">
        <v>32</v>
      </c>
      <c r="B35" s="30" t="s">
        <v>315</v>
      </c>
      <c r="C35" s="30"/>
      <c r="D35" s="30"/>
      <c r="E35" s="154">
        <v>2.2999999999999998</v>
      </c>
      <c r="F35" s="30"/>
      <c r="G35" s="30" t="s">
        <v>78</v>
      </c>
      <c r="H35" s="31" t="s">
        <v>317</v>
      </c>
      <c r="I35" s="28" t="s">
        <v>404</v>
      </c>
      <c r="J35" s="28"/>
      <c r="K35" s="28" t="s">
        <v>407</v>
      </c>
      <c r="L35" s="150"/>
      <c r="M35" s="25" t="s">
        <v>997</v>
      </c>
      <c r="N35" s="24" t="s">
        <v>87</v>
      </c>
      <c r="O35" s="24"/>
      <c r="P35" s="24"/>
      <c r="Q35" s="24"/>
      <c r="R35" s="25" t="s">
        <v>1019</v>
      </c>
      <c r="S35" s="24"/>
      <c r="T35" s="34"/>
      <c r="U35" s="34"/>
      <c r="V35" s="34"/>
      <c r="W35" s="24"/>
      <c r="X35" s="24"/>
      <c r="Y35" s="105" t="s">
        <v>410</v>
      </c>
      <c r="Z35" s="106" t="s">
        <v>370</v>
      </c>
      <c r="AA35" s="107" t="s">
        <v>411</v>
      </c>
      <c r="AB35" s="107" t="s">
        <v>370</v>
      </c>
      <c r="AC35" s="32"/>
      <c r="AD35" s="123"/>
      <c r="AE35" s="123"/>
      <c r="AF35" s="112"/>
    </row>
    <row r="36" spans="1:36" s="5" customFormat="1" ht="102" hidden="1" x14ac:dyDescent="0.2">
      <c r="A36" s="157">
        <v>33</v>
      </c>
      <c r="B36" s="30" t="s">
        <v>315</v>
      </c>
      <c r="C36" s="30"/>
      <c r="D36" s="30"/>
      <c r="E36" s="154">
        <v>2.2000000000000002</v>
      </c>
      <c r="F36" s="30"/>
      <c r="G36" s="30" t="s">
        <v>78</v>
      </c>
      <c r="H36" s="31" t="s">
        <v>316</v>
      </c>
      <c r="I36" s="28" t="s">
        <v>405</v>
      </c>
      <c r="J36" s="28"/>
      <c r="K36" s="28" t="s">
        <v>408</v>
      </c>
      <c r="L36" s="150"/>
      <c r="M36" s="25" t="s">
        <v>1050</v>
      </c>
      <c r="N36" s="24" t="s">
        <v>88</v>
      </c>
      <c r="O36" s="24"/>
      <c r="P36" s="24"/>
      <c r="Q36" s="24"/>
      <c r="R36" s="25" t="s">
        <v>1020</v>
      </c>
      <c r="S36" s="24"/>
      <c r="T36" s="34"/>
      <c r="U36" s="34"/>
      <c r="V36" s="34"/>
      <c r="W36" s="24"/>
      <c r="X36" s="24"/>
      <c r="Y36" s="105" t="s">
        <v>410</v>
      </c>
      <c r="Z36" s="106" t="s">
        <v>370</v>
      </c>
      <c r="AA36" s="107" t="s">
        <v>411</v>
      </c>
      <c r="AB36" s="107" t="s">
        <v>370</v>
      </c>
      <c r="AC36" s="32"/>
      <c r="AD36" s="123"/>
      <c r="AE36" s="123"/>
      <c r="AF36" s="112"/>
    </row>
    <row r="37" spans="1:36" s="5" customFormat="1" ht="306" hidden="1" x14ac:dyDescent="0.2">
      <c r="A37" s="157">
        <v>34</v>
      </c>
      <c r="B37" s="30" t="s">
        <v>315</v>
      </c>
      <c r="C37" s="30"/>
      <c r="D37" s="30"/>
      <c r="E37" s="154">
        <v>2.2999999999999998</v>
      </c>
      <c r="F37" s="30"/>
      <c r="G37" s="30" t="s">
        <v>78</v>
      </c>
      <c r="H37" s="31" t="s">
        <v>316</v>
      </c>
      <c r="I37" s="28" t="s">
        <v>406</v>
      </c>
      <c r="J37" s="28"/>
      <c r="K37" s="28" t="s">
        <v>409</v>
      </c>
      <c r="L37" s="150"/>
      <c r="M37" s="25" t="s">
        <v>997</v>
      </c>
      <c r="N37" s="24" t="s">
        <v>86</v>
      </c>
      <c r="O37" s="24"/>
      <c r="P37" s="24"/>
      <c r="Q37" s="24"/>
      <c r="R37" s="25" t="s">
        <v>1021</v>
      </c>
      <c r="S37" s="24"/>
      <c r="T37" s="34"/>
      <c r="U37" s="34"/>
      <c r="V37" s="34"/>
      <c r="W37" s="24"/>
      <c r="X37" s="24"/>
      <c r="Y37" s="105" t="s">
        <v>410</v>
      </c>
      <c r="Z37" s="106" t="s">
        <v>370</v>
      </c>
      <c r="AA37" s="107" t="s">
        <v>411</v>
      </c>
      <c r="AB37" s="107" t="s">
        <v>370</v>
      </c>
      <c r="AC37" s="32"/>
      <c r="AD37" s="123"/>
      <c r="AE37" s="123"/>
      <c r="AF37" s="113"/>
      <c r="AJ37" s="4"/>
    </row>
    <row r="38" spans="1:36" s="5" customFormat="1" hidden="1" x14ac:dyDescent="0.2">
      <c r="A38" s="157">
        <v>35</v>
      </c>
      <c r="B38" s="29" t="s">
        <v>315</v>
      </c>
      <c r="C38" s="29"/>
      <c r="D38" s="29">
        <v>3</v>
      </c>
      <c r="E38" s="140" t="s">
        <v>360</v>
      </c>
      <c r="F38" s="30"/>
      <c r="G38" s="30"/>
      <c r="H38" s="31" t="s">
        <v>321</v>
      </c>
      <c r="I38" s="28" t="s">
        <v>418</v>
      </c>
      <c r="J38" s="28" t="s">
        <v>431</v>
      </c>
      <c r="K38" s="28"/>
      <c r="L38" s="150"/>
      <c r="M38" s="25" t="s">
        <v>919</v>
      </c>
      <c r="N38" s="24" t="s">
        <v>86</v>
      </c>
      <c r="O38" s="24"/>
      <c r="P38" s="24"/>
      <c r="Q38" s="24"/>
      <c r="R38" s="25" t="s">
        <v>912</v>
      </c>
      <c r="S38" s="24"/>
      <c r="T38" s="34">
        <v>20</v>
      </c>
      <c r="U38" s="34">
        <v>0</v>
      </c>
      <c r="V38" s="34">
        <v>4</v>
      </c>
      <c r="W38" s="24"/>
      <c r="X38" s="24"/>
      <c r="Y38" s="105" t="str">
        <f>[4]Submitter!$F$3</f>
        <v>M'Lynda Owens</v>
      </c>
      <c r="Z38" s="106">
        <f>[4]Submitter!$F$6</f>
        <v>0</v>
      </c>
      <c r="AA38" s="107"/>
      <c r="AB38" s="107"/>
      <c r="AC38" s="32"/>
      <c r="AD38" s="123"/>
      <c r="AE38" s="123"/>
      <c r="AF38" s="112"/>
      <c r="AJ38" s="4"/>
    </row>
    <row r="39" spans="1:36" s="5" customFormat="1" hidden="1" x14ac:dyDescent="0.2">
      <c r="A39" s="157">
        <v>36</v>
      </c>
      <c r="B39" s="29" t="s">
        <v>315</v>
      </c>
      <c r="C39" s="29"/>
      <c r="D39" s="29">
        <v>3</v>
      </c>
      <c r="E39" s="140" t="s">
        <v>413</v>
      </c>
      <c r="F39" s="30"/>
      <c r="G39" s="30"/>
      <c r="H39" s="31" t="s">
        <v>321</v>
      </c>
      <c r="I39" s="28" t="s">
        <v>419</v>
      </c>
      <c r="J39" s="28" t="s">
        <v>432</v>
      </c>
      <c r="K39" s="28"/>
      <c r="L39" s="150"/>
      <c r="M39" s="25" t="s">
        <v>919</v>
      </c>
      <c r="N39" s="24" t="s">
        <v>86</v>
      </c>
      <c r="O39" s="24"/>
      <c r="P39" s="24"/>
      <c r="Q39" s="24"/>
      <c r="R39" s="25" t="s">
        <v>912</v>
      </c>
      <c r="S39" s="24"/>
      <c r="T39" s="34">
        <v>20</v>
      </c>
      <c r="U39" s="34">
        <v>0</v>
      </c>
      <c r="V39" s="34">
        <v>4</v>
      </c>
      <c r="W39" s="24"/>
      <c r="X39" s="24"/>
      <c r="Y39" s="105" t="str">
        <f>[4]Submitter!$F$3</f>
        <v>M'Lynda Owens</v>
      </c>
      <c r="Z39" s="106">
        <f>[4]Submitter!$F$6</f>
        <v>0</v>
      </c>
      <c r="AA39" s="107"/>
      <c r="AB39" s="107"/>
      <c r="AC39" s="32"/>
      <c r="AD39" s="123"/>
      <c r="AE39" s="123"/>
      <c r="AF39" s="112"/>
    </row>
    <row r="40" spans="1:36" s="5" customFormat="1" hidden="1" x14ac:dyDescent="0.2">
      <c r="A40" s="157">
        <v>37</v>
      </c>
      <c r="B40" s="29" t="s">
        <v>315</v>
      </c>
      <c r="C40" s="29"/>
      <c r="D40" s="29">
        <v>3</v>
      </c>
      <c r="E40" s="140" t="s">
        <v>414</v>
      </c>
      <c r="F40" s="30"/>
      <c r="G40" s="30"/>
      <c r="H40" s="31" t="s">
        <v>321</v>
      </c>
      <c r="I40" s="28" t="s">
        <v>420</v>
      </c>
      <c r="J40" s="28" t="s">
        <v>433</v>
      </c>
      <c r="K40" s="28"/>
      <c r="L40" s="150"/>
      <c r="M40" s="25" t="s">
        <v>919</v>
      </c>
      <c r="N40" s="24" t="s">
        <v>86</v>
      </c>
      <c r="O40" s="24"/>
      <c r="P40" s="24"/>
      <c r="Q40" s="24"/>
      <c r="R40" s="25" t="s">
        <v>912</v>
      </c>
      <c r="S40" s="24"/>
      <c r="T40" s="34">
        <v>20</v>
      </c>
      <c r="U40" s="34">
        <v>0</v>
      </c>
      <c r="V40" s="34">
        <v>4</v>
      </c>
      <c r="W40" s="24"/>
      <c r="X40" s="24"/>
      <c r="Y40" s="105" t="str">
        <f>[4]Submitter!$F$3</f>
        <v>M'Lynda Owens</v>
      </c>
      <c r="Z40" s="106">
        <f>[4]Submitter!$F$6</f>
        <v>0</v>
      </c>
      <c r="AA40" s="107"/>
      <c r="AB40" s="107"/>
      <c r="AC40" s="32"/>
      <c r="AD40" s="123"/>
      <c r="AE40" s="123"/>
      <c r="AF40" s="112"/>
    </row>
    <row r="41" spans="1:36" s="5" customFormat="1" hidden="1" x14ac:dyDescent="0.2">
      <c r="A41" s="157">
        <v>38</v>
      </c>
      <c r="B41" s="29" t="s">
        <v>315</v>
      </c>
      <c r="C41" s="29"/>
      <c r="D41" s="29">
        <v>3</v>
      </c>
      <c r="E41" s="140" t="s">
        <v>414</v>
      </c>
      <c r="F41" s="30"/>
      <c r="G41" s="30"/>
      <c r="H41" s="31" t="s">
        <v>321</v>
      </c>
      <c r="I41" s="28" t="s">
        <v>421</v>
      </c>
      <c r="J41" s="28" t="s">
        <v>434</v>
      </c>
      <c r="K41" s="28"/>
      <c r="L41" s="150"/>
      <c r="M41" s="25" t="s">
        <v>919</v>
      </c>
      <c r="N41" s="24" t="s">
        <v>86</v>
      </c>
      <c r="O41" s="24"/>
      <c r="P41" s="24"/>
      <c r="Q41" s="24"/>
      <c r="R41" s="25" t="s">
        <v>912</v>
      </c>
      <c r="S41" s="24"/>
      <c r="T41" s="34">
        <v>20</v>
      </c>
      <c r="U41" s="34">
        <v>0</v>
      </c>
      <c r="V41" s="34">
        <v>4</v>
      </c>
      <c r="W41" s="24"/>
      <c r="X41" s="24"/>
      <c r="Y41" s="105" t="str">
        <f>[4]Submitter!$F$3</f>
        <v>M'Lynda Owens</v>
      </c>
      <c r="Z41" s="106">
        <f>[4]Submitter!$F$6</f>
        <v>0</v>
      </c>
      <c r="AA41" s="107"/>
      <c r="AB41" s="107"/>
      <c r="AC41" s="32"/>
      <c r="AD41" s="123"/>
      <c r="AE41" s="123"/>
      <c r="AF41" s="113"/>
    </row>
    <row r="42" spans="1:36" s="5" customFormat="1" ht="242.25" hidden="1" x14ac:dyDescent="0.2">
      <c r="A42" s="157">
        <v>39</v>
      </c>
      <c r="B42" s="29" t="s">
        <v>315</v>
      </c>
      <c r="C42" s="29"/>
      <c r="D42" s="29">
        <v>3</v>
      </c>
      <c r="E42" s="140" t="s">
        <v>414</v>
      </c>
      <c r="F42" s="30"/>
      <c r="G42" s="30"/>
      <c r="H42" s="31" t="s">
        <v>321</v>
      </c>
      <c r="I42" s="28" t="s">
        <v>422</v>
      </c>
      <c r="J42" s="28" t="s">
        <v>435</v>
      </c>
      <c r="K42" s="28" t="s">
        <v>442</v>
      </c>
      <c r="L42" s="150"/>
      <c r="M42" s="25" t="s">
        <v>919</v>
      </c>
      <c r="N42" s="24" t="s">
        <v>87</v>
      </c>
      <c r="O42" s="24"/>
      <c r="P42" s="24"/>
      <c r="Q42" s="24"/>
      <c r="R42" s="25" t="s">
        <v>915</v>
      </c>
      <c r="S42" s="24"/>
      <c r="T42" s="34">
        <v>20</v>
      </c>
      <c r="U42" s="34">
        <v>0</v>
      </c>
      <c r="V42" s="34">
        <v>4</v>
      </c>
      <c r="W42" s="24"/>
      <c r="X42" s="24"/>
      <c r="Y42" s="105" t="str">
        <f>[4]Submitter!$F$3</f>
        <v>M'Lynda Owens</v>
      </c>
      <c r="Z42" s="106">
        <f>[4]Submitter!$F$6</f>
        <v>0</v>
      </c>
      <c r="AA42" s="107"/>
      <c r="AB42" s="107"/>
      <c r="AC42" s="32"/>
      <c r="AD42" s="123"/>
      <c r="AE42" s="123"/>
      <c r="AF42" s="113"/>
    </row>
    <row r="43" spans="1:36" s="5" customFormat="1" hidden="1" x14ac:dyDescent="0.2">
      <c r="A43" s="157">
        <v>40</v>
      </c>
      <c r="B43" s="29" t="s">
        <v>315</v>
      </c>
      <c r="C43" s="29"/>
      <c r="D43" s="29">
        <v>3</v>
      </c>
      <c r="E43" s="140">
        <v>3.3</v>
      </c>
      <c r="F43" s="30"/>
      <c r="G43" s="30"/>
      <c r="H43" s="31" t="s">
        <v>321</v>
      </c>
      <c r="I43" s="28" t="s">
        <v>423</v>
      </c>
      <c r="J43" s="28" t="s">
        <v>436</v>
      </c>
      <c r="K43" s="28"/>
      <c r="L43" s="150"/>
      <c r="M43" s="25" t="s">
        <v>919</v>
      </c>
      <c r="N43" s="24"/>
      <c r="O43" s="24"/>
      <c r="P43" s="24"/>
      <c r="Q43" s="24"/>
      <c r="R43" s="25" t="s">
        <v>916</v>
      </c>
      <c r="S43" s="24"/>
      <c r="T43" s="34">
        <v>20</v>
      </c>
      <c r="U43" s="34">
        <v>0</v>
      </c>
      <c r="V43" s="34">
        <v>4</v>
      </c>
      <c r="W43" s="24"/>
      <c r="X43" s="24"/>
      <c r="Y43" s="105" t="str">
        <f>[4]Submitter!$F$3</f>
        <v>M'Lynda Owens</v>
      </c>
      <c r="Z43" s="106">
        <f>[4]Submitter!$F$6</f>
        <v>0</v>
      </c>
      <c r="AA43" s="107"/>
      <c r="AB43" s="107"/>
      <c r="AC43" s="32"/>
      <c r="AD43" s="123"/>
      <c r="AE43" s="123"/>
      <c r="AF43" s="113"/>
    </row>
    <row r="44" spans="1:36" s="5" customFormat="1" hidden="1" x14ac:dyDescent="0.2">
      <c r="A44" s="157">
        <v>41</v>
      </c>
      <c r="B44" s="29" t="s">
        <v>315</v>
      </c>
      <c r="C44" s="29"/>
      <c r="D44" s="29">
        <v>0</v>
      </c>
      <c r="E44" s="140" t="s">
        <v>415</v>
      </c>
      <c r="F44" s="30"/>
      <c r="G44" s="30"/>
      <c r="H44" s="31" t="s">
        <v>321</v>
      </c>
      <c r="I44" s="28" t="s">
        <v>424</v>
      </c>
      <c r="J44" s="28" t="s">
        <v>437</v>
      </c>
      <c r="K44" s="28"/>
      <c r="L44" s="150"/>
      <c r="M44" s="25" t="s">
        <v>919</v>
      </c>
      <c r="N44" s="24"/>
      <c r="O44" s="24"/>
      <c r="P44" s="24"/>
      <c r="Q44" s="24"/>
      <c r="R44" s="25" t="s">
        <v>916</v>
      </c>
      <c r="S44" s="24"/>
      <c r="T44" s="34">
        <v>20</v>
      </c>
      <c r="U44" s="34">
        <v>0</v>
      </c>
      <c r="V44" s="34">
        <v>4</v>
      </c>
      <c r="W44" s="24"/>
      <c r="X44" s="24"/>
      <c r="Y44" s="105" t="str">
        <f>[4]Submitter!$F$3</f>
        <v>M'Lynda Owens</v>
      </c>
      <c r="Z44" s="106">
        <f>[4]Submitter!$F$6</f>
        <v>0</v>
      </c>
      <c r="AA44" s="107"/>
      <c r="AB44" s="107"/>
      <c r="AC44" s="32"/>
      <c r="AD44" s="123"/>
      <c r="AE44" s="123"/>
      <c r="AF44" s="113"/>
    </row>
    <row r="45" spans="1:36" s="5" customFormat="1" ht="25.5" hidden="1" x14ac:dyDescent="0.2">
      <c r="A45" s="157">
        <v>42</v>
      </c>
      <c r="B45" s="29" t="s">
        <v>315</v>
      </c>
      <c r="C45" s="29"/>
      <c r="D45" s="29">
        <v>2</v>
      </c>
      <c r="E45" s="140" t="s">
        <v>416</v>
      </c>
      <c r="F45" s="30"/>
      <c r="G45" s="30"/>
      <c r="H45" s="31" t="s">
        <v>334</v>
      </c>
      <c r="I45" s="28" t="s">
        <v>425</v>
      </c>
      <c r="J45" s="28" t="s">
        <v>438</v>
      </c>
      <c r="K45" s="28"/>
      <c r="L45" s="150"/>
      <c r="M45" s="25" t="s">
        <v>994</v>
      </c>
      <c r="N45" s="24" t="s">
        <v>86</v>
      </c>
      <c r="O45" s="24"/>
      <c r="P45" s="24"/>
      <c r="Q45" s="24"/>
      <c r="R45" s="25" t="s">
        <v>917</v>
      </c>
      <c r="S45" s="24"/>
      <c r="T45" s="34"/>
      <c r="U45" s="34"/>
      <c r="V45" s="34"/>
      <c r="W45" s="24"/>
      <c r="X45" s="24"/>
      <c r="Y45" s="105" t="str">
        <f>[4]Submitter!$F$3</f>
        <v>M'Lynda Owens</v>
      </c>
      <c r="Z45" s="106">
        <f>[4]Submitter!$F$6</f>
        <v>0</v>
      </c>
      <c r="AA45" s="107"/>
      <c r="AB45" s="107"/>
      <c r="AC45" s="32"/>
      <c r="AD45" s="123"/>
      <c r="AE45" s="123"/>
      <c r="AF45" s="113"/>
    </row>
    <row r="46" spans="1:36" s="5" customFormat="1" ht="25.5" hidden="1" x14ac:dyDescent="0.2">
      <c r="A46" s="157">
        <v>43</v>
      </c>
      <c r="B46" s="29" t="s">
        <v>315</v>
      </c>
      <c r="C46" s="29"/>
      <c r="D46" s="29">
        <v>3</v>
      </c>
      <c r="E46" s="140" t="s">
        <v>416</v>
      </c>
      <c r="F46" s="30"/>
      <c r="G46" s="30"/>
      <c r="H46" s="31" t="s">
        <v>334</v>
      </c>
      <c r="I46" s="28" t="s">
        <v>426</v>
      </c>
      <c r="J46" s="28" t="s">
        <v>438</v>
      </c>
      <c r="K46" s="28"/>
      <c r="L46" s="150"/>
      <c r="M46" s="25" t="s">
        <v>994</v>
      </c>
      <c r="N46" s="24" t="s">
        <v>86</v>
      </c>
      <c r="O46" s="24"/>
      <c r="P46" s="24"/>
      <c r="Q46" s="24"/>
      <c r="R46" s="25" t="s">
        <v>917</v>
      </c>
      <c r="S46" s="24"/>
      <c r="T46" s="34"/>
      <c r="U46" s="34"/>
      <c r="V46" s="34"/>
      <c r="W46" s="24"/>
      <c r="X46" s="24"/>
      <c r="Y46" s="105" t="str">
        <f>[4]Submitter!$F$3</f>
        <v>M'Lynda Owens</v>
      </c>
      <c r="Z46" s="106">
        <f>[4]Submitter!$F$6</f>
        <v>0</v>
      </c>
      <c r="AA46" s="107"/>
      <c r="AB46" s="107"/>
      <c r="AC46" s="32"/>
      <c r="AD46" s="123"/>
      <c r="AE46" s="123"/>
      <c r="AF46" s="113"/>
    </row>
    <row r="47" spans="1:36" s="5" customFormat="1" ht="25.5" hidden="1" x14ac:dyDescent="0.2">
      <c r="A47" s="157">
        <v>44</v>
      </c>
      <c r="B47" s="29" t="s">
        <v>315</v>
      </c>
      <c r="C47" s="29"/>
      <c r="D47" s="29">
        <v>4</v>
      </c>
      <c r="E47" s="140" t="s">
        <v>416</v>
      </c>
      <c r="F47" s="30"/>
      <c r="G47" s="30"/>
      <c r="H47" s="31" t="s">
        <v>334</v>
      </c>
      <c r="I47" s="28" t="s">
        <v>427</v>
      </c>
      <c r="J47" s="28" t="s">
        <v>438</v>
      </c>
      <c r="K47" s="28"/>
      <c r="L47" s="150"/>
      <c r="M47" s="25" t="s">
        <v>994</v>
      </c>
      <c r="N47" s="24" t="s">
        <v>86</v>
      </c>
      <c r="O47" s="24"/>
      <c r="P47" s="24"/>
      <c r="Q47" s="24"/>
      <c r="R47" s="25" t="s">
        <v>917</v>
      </c>
      <c r="S47" s="24"/>
      <c r="T47" s="34"/>
      <c r="U47" s="34"/>
      <c r="V47" s="34"/>
      <c r="W47" s="24"/>
      <c r="X47" s="24"/>
      <c r="Y47" s="105" t="str">
        <f>[4]Submitter!$F$3</f>
        <v>M'Lynda Owens</v>
      </c>
      <c r="Z47" s="106">
        <f>[4]Submitter!$F$6</f>
        <v>0</v>
      </c>
      <c r="AA47" s="107"/>
      <c r="AB47" s="107"/>
      <c r="AC47" s="32"/>
      <c r="AD47" s="123"/>
      <c r="AE47" s="123"/>
      <c r="AF47" s="113"/>
    </row>
    <row r="48" spans="1:36" s="5" customFormat="1" ht="114.75" hidden="1" x14ac:dyDescent="0.2">
      <c r="A48" s="157">
        <v>45</v>
      </c>
      <c r="B48" s="29" t="s">
        <v>315</v>
      </c>
      <c r="C48" s="29"/>
      <c r="D48" s="29">
        <v>3</v>
      </c>
      <c r="E48" s="140">
        <v>3.5</v>
      </c>
      <c r="F48" s="30"/>
      <c r="G48" s="30"/>
      <c r="H48" s="31" t="s">
        <v>334</v>
      </c>
      <c r="I48" s="28" t="s">
        <v>428</v>
      </c>
      <c r="J48" s="28" t="s">
        <v>439</v>
      </c>
      <c r="K48" s="28"/>
      <c r="L48" s="150"/>
      <c r="M48" s="25" t="s">
        <v>994</v>
      </c>
      <c r="N48" s="24" t="s">
        <v>86</v>
      </c>
      <c r="O48" s="24"/>
      <c r="P48" s="24"/>
      <c r="Q48" s="24"/>
      <c r="R48" s="25" t="s">
        <v>916</v>
      </c>
      <c r="S48" s="24"/>
      <c r="T48" s="34"/>
      <c r="U48" s="34"/>
      <c r="V48" s="34"/>
      <c r="W48" s="24"/>
      <c r="X48" s="24"/>
      <c r="Y48" s="105" t="str">
        <f>[4]Submitter!$F$3</f>
        <v>M'Lynda Owens</v>
      </c>
      <c r="Z48" s="106">
        <f>[4]Submitter!$F$6</f>
        <v>0</v>
      </c>
      <c r="AA48" s="108"/>
      <c r="AB48" s="108"/>
      <c r="AC48" s="32"/>
      <c r="AD48" s="123"/>
      <c r="AE48" s="123"/>
      <c r="AF48" s="113"/>
    </row>
    <row r="49" spans="1:32" s="5" customFormat="1" hidden="1" x14ac:dyDescent="0.2">
      <c r="A49" s="157">
        <v>46</v>
      </c>
      <c r="B49" s="29" t="s">
        <v>315</v>
      </c>
      <c r="C49" s="29"/>
      <c r="D49" s="29">
        <v>3</v>
      </c>
      <c r="E49" s="140">
        <v>3.5</v>
      </c>
      <c r="F49" s="30"/>
      <c r="G49" s="30"/>
      <c r="H49" s="31" t="s">
        <v>321</v>
      </c>
      <c r="I49" s="28" t="s">
        <v>377</v>
      </c>
      <c r="J49" s="28" t="s">
        <v>379</v>
      </c>
      <c r="K49" s="28"/>
      <c r="L49" s="150"/>
      <c r="M49" s="25" t="s">
        <v>919</v>
      </c>
      <c r="N49" s="24"/>
      <c r="O49" s="24"/>
      <c r="P49" s="24"/>
      <c r="Q49" s="24"/>
      <c r="R49" s="25" t="s">
        <v>916</v>
      </c>
      <c r="S49" s="24"/>
      <c r="T49" s="34">
        <v>20</v>
      </c>
      <c r="U49" s="34">
        <v>0</v>
      </c>
      <c r="V49" s="34">
        <v>4</v>
      </c>
      <c r="W49" s="24"/>
      <c r="X49" s="24"/>
      <c r="Y49" s="105" t="str">
        <f>[4]Submitter!$F$3</f>
        <v>M'Lynda Owens</v>
      </c>
      <c r="Z49" s="106">
        <f>[4]Submitter!$F$6</f>
        <v>0</v>
      </c>
      <c r="AA49" s="108"/>
      <c r="AB49" s="108"/>
      <c r="AC49" s="32"/>
      <c r="AD49" s="123"/>
      <c r="AE49" s="123"/>
      <c r="AF49" s="113"/>
    </row>
    <row r="50" spans="1:32" s="5" customFormat="1" ht="38.25" hidden="1" x14ac:dyDescent="0.2">
      <c r="A50" s="157">
        <v>47</v>
      </c>
      <c r="B50" s="29" t="s">
        <v>315</v>
      </c>
      <c r="C50" s="29"/>
      <c r="D50" s="29">
        <v>4</v>
      </c>
      <c r="E50" s="140">
        <v>3.6</v>
      </c>
      <c r="F50" s="30"/>
      <c r="G50" s="30"/>
      <c r="H50" s="31" t="s">
        <v>321</v>
      </c>
      <c r="I50" s="28" t="s">
        <v>429</v>
      </c>
      <c r="J50" s="28" t="s">
        <v>440</v>
      </c>
      <c r="K50" s="28"/>
      <c r="L50" s="150"/>
      <c r="M50" s="25" t="s">
        <v>919</v>
      </c>
      <c r="N50" s="24"/>
      <c r="O50" s="24"/>
      <c r="P50" s="24"/>
      <c r="Q50" s="24"/>
      <c r="R50" s="25" t="s">
        <v>916</v>
      </c>
      <c r="S50" s="24"/>
      <c r="T50" s="34">
        <v>20</v>
      </c>
      <c r="U50" s="34">
        <v>0</v>
      </c>
      <c r="V50" s="34">
        <v>4</v>
      </c>
      <c r="W50" s="24"/>
      <c r="X50" s="24"/>
      <c r="Y50" s="105" t="str">
        <f>[4]Submitter!$F$3</f>
        <v>M'Lynda Owens</v>
      </c>
      <c r="Z50" s="106">
        <f>[4]Submitter!$F$6</f>
        <v>0</v>
      </c>
      <c r="AA50" s="108"/>
      <c r="AB50" s="108"/>
      <c r="AC50" s="32"/>
      <c r="AD50" s="123"/>
      <c r="AE50" s="123"/>
      <c r="AF50" s="113"/>
    </row>
    <row r="51" spans="1:32" s="5" customFormat="1" ht="25.5" hidden="1" x14ac:dyDescent="0.2">
      <c r="A51" s="157">
        <v>48</v>
      </c>
      <c r="B51" s="29" t="s">
        <v>315</v>
      </c>
      <c r="C51" s="29"/>
      <c r="D51" s="29" t="s">
        <v>412</v>
      </c>
      <c r="E51" s="140" t="s">
        <v>417</v>
      </c>
      <c r="F51" s="30"/>
      <c r="G51" s="30"/>
      <c r="H51" s="31" t="s">
        <v>321</v>
      </c>
      <c r="I51" s="28" t="s">
        <v>430</v>
      </c>
      <c r="J51" s="28" t="s">
        <v>441</v>
      </c>
      <c r="K51" s="28"/>
      <c r="L51" s="150"/>
      <c r="M51" s="25" t="s">
        <v>919</v>
      </c>
      <c r="N51" s="24"/>
      <c r="O51" s="24"/>
      <c r="P51" s="24"/>
      <c r="Q51" s="24"/>
      <c r="R51" s="25" t="s">
        <v>934</v>
      </c>
      <c r="S51" s="24"/>
      <c r="T51" s="34">
        <v>20</v>
      </c>
      <c r="U51" s="34">
        <v>0</v>
      </c>
      <c r="V51" s="34">
        <v>4</v>
      </c>
      <c r="W51" s="24"/>
      <c r="X51" s="24"/>
      <c r="Y51" s="105" t="str">
        <f>[4]Submitter!$F$3</f>
        <v>M'Lynda Owens</v>
      </c>
      <c r="Z51" s="106">
        <f>[4]Submitter!$F$6</f>
        <v>0</v>
      </c>
      <c r="AA51" s="108"/>
      <c r="AB51" s="108"/>
      <c r="AC51" s="32"/>
      <c r="AD51" s="123"/>
      <c r="AE51" s="123"/>
      <c r="AF51" s="113"/>
    </row>
    <row r="52" spans="1:32" s="5" customFormat="1" ht="38.25" hidden="1" x14ac:dyDescent="0.2">
      <c r="A52" s="157">
        <v>49</v>
      </c>
      <c r="B52" s="29" t="s">
        <v>315</v>
      </c>
      <c r="C52" s="29" t="s">
        <v>318</v>
      </c>
      <c r="D52" s="29">
        <v>4</v>
      </c>
      <c r="E52" s="140" t="s">
        <v>448</v>
      </c>
      <c r="F52" s="30"/>
      <c r="G52" s="30"/>
      <c r="H52" s="31" t="s">
        <v>457</v>
      </c>
      <c r="I52" s="28" t="s">
        <v>458</v>
      </c>
      <c r="J52" s="28"/>
      <c r="K52" s="28" t="s">
        <v>549</v>
      </c>
      <c r="L52" s="150"/>
      <c r="M52" s="25" t="s">
        <v>935</v>
      </c>
      <c r="N52" s="24" t="s">
        <v>69</v>
      </c>
      <c r="O52" s="24"/>
      <c r="P52" s="24"/>
      <c r="Q52" s="24"/>
      <c r="R52" s="25" t="s">
        <v>932</v>
      </c>
      <c r="S52" s="24"/>
      <c r="T52" s="34">
        <v>20</v>
      </c>
      <c r="U52" s="34">
        <v>0</v>
      </c>
      <c r="V52" s="34">
        <v>4</v>
      </c>
      <c r="W52" s="24"/>
      <c r="X52" s="24"/>
      <c r="Y52" s="105" t="str">
        <f>[5]Submitter!$F$3</f>
        <v>Lisa Nelson</v>
      </c>
      <c r="Z52" s="106" t="str">
        <f>[5]Submitter!$F$6</f>
        <v>Life Over Time Solutions</v>
      </c>
      <c r="AA52" s="107"/>
      <c r="AB52" s="107"/>
      <c r="AC52" s="32"/>
      <c r="AD52" s="123"/>
      <c r="AE52" s="123"/>
      <c r="AF52" s="112"/>
    </row>
    <row r="53" spans="1:32" s="5" customFormat="1" ht="89.25" hidden="1" x14ac:dyDescent="0.2">
      <c r="A53" s="157">
        <v>50</v>
      </c>
      <c r="B53" s="29" t="s">
        <v>315</v>
      </c>
      <c r="C53" s="29" t="s">
        <v>318</v>
      </c>
      <c r="D53" s="29">
        <v>4</v>
      </c>
      <c r="E53" s="140" t="s">
        <v>449</v>
      </c>
      <c r="F53" s="30"/>
      <c r="G53" s="30"/>
      <c r="H53" s="31" t="s">
        <v>326</v>
      </c>
      <c r="I53" s="28" t="s">
        <v>459</v>
      </c>
      <c r="J53" s="28"/>
      <c r="K53" s="28" t="s">
        <v>550</v>
      </c>
      <c r="L53" s="150"/>
      <c r="M53" s="25" t="s">
        <v>935</v>
      </c>
      <c r="N53" s="24" t="s">
        <v>87</v>
      </c>
      <c r="O53" s="24"/>
      <c r="P53" s="24"/>
      <c r="Q53" s="24"/>
      <c r="R53" s="25" t="s">
        <v>933</v>
      </c>
      <c r="S53" s="24"/>
      <c r="T53" s="34">
        <v>20</v>
      </c>
      <c r="U53" s="34">
        <v>0</v>
      </c>
      <c r="V53" s="34">
        <v>4</v>
      </c>
      <c r="W53" s="24"/>
      <c r="X53" s="24"/>
      <c r="Y53" s="105" t="str">
        <f>[5]Submitter!$F$3</f>
        <v>Lisa Nelson</v>
      </c>
      <c r="Z53" s="106" t="str">
        <f>[5]Submitter!$F$6</f>
        <v>Life Over Time Solutions</v>
      </c>
      <c r="AA53" s="107"/>
      <c r="AB53" s="107"/>
      <c r="AC53" s="32"/>
      <c r="AD53" s="123"/>
      <c r="AE53" s="123"/>
      <c r="AF53" s="112"/>
    </row>
    <row r="54" spans="1:32" s="5" customFormat="1" ht="89.25" hidden="1" x14ac:dyDescent="0.2">
      <c r="A54" s="157">
        <v>51</v>
      </c>
      <c r="B54" s="29" t="s">
        <v>315</v>
      </c>
      <c r="C54" s="29" t="s">
        <v>318</v>
      </c>
      <c r="D54" s="29" t="s">
        <v>443</v>
      </c>
      <c r="E54" s="140">
        <v>1.1000000000000001</v>
      </c>
      <c r="F54" s="30"/>
      <c r="G54" s="30" t="s">
        <v>78</v>
      </c>
      <c r="H54" s="31" t="s">
        <v>334</v>
      </c>
      <c r="I54" s="28" t="s">
        <v>460</v>
      </c>
      <c r="J54" s="28" t="s">
        <v>504</v>
      </c>
      <c r="K54" s="28" t="s">
        <v>551</v>
      </c>
      <c r="L54" s="150" t="s">
        <v>78</v>
      </c>
      <c r="M54" s="25" t="s">
        <v>994</v>
      </c>
      <c r="N54" s="24" t="s">
        <v>87</v>
      </c>
      <c r="O54" s="24"/>
      <c r="P54" s="24"/>
      <c r="Q54" s="24"/>
      <c r="R54" s="25" t="s">
        <v>918</v>
      </c>
      <c r="S54" s="24"/>
      <c r="T54" s="34"/>
      <c r="U54" s="34"/>
      <c r="V54" s="34"/>
      <c r="W54" s="24"/>
      <c r="X54" s="24"/>
      <c r="Y54" s="105" t="str">
        <f>[5]Submitter!$F$3</f>
        <v>Lisa Nelson</v>
      </c>
      <c r="Z54" s="106" t="str">
        <f>[5]Submitter!$F$6</f>
        <v>Life Over Time Solutions</v>
      </c>
      <c r="AA54" s="107"/>
      <c r="AB54" s="107"/>
      <c r="AC54" s="32"/>
      <c r="AD54" s="123"/>
      <c r="AE54" s="123"/>
      <c r="AF54" s="112"/>
    </row>
    <row r="55" spans="1:32" s="5" customFormat="1" ht="63.75" hidden="1" x14ac:dyDescent="0.2">
      <c r="A55" s="157">
        <v>52</v>
      </c>
      <c r="B55" s="29" t="s">
        <v>315</v>
      </c>
      <c r="C55" s="29" t="s">
        <v>318</v>
      </c>
      <c r="D55" s="29" t="s">
        <v>444</v>
      </c>
      <c r="E55" s="140">
        <v>2.1</v>
      </c>
      <c r="F55" s="30"/>
      <c r="G55" s="30" t="s">
        <v>78</v>
      </c>
      <c r="H55" s="31" t="s">
        <v>321</v>
      </c>
      <c r="I55" s="28" t="s">
        <v>461</v>
      </c>
      <c r="J55" s="28" t="s">
        <v>505</v>
      </c>
      <c r="K55" s="28" t="s">
        <v>552</v>
      </c>
      <c r="L55" s="150" t="s">
        <v>78</v>
      </c>
      <c r="M55" s="25" t="s">
        <v>919</v>
      </c>
      <c r="N55" s="24" t="s">
        <v>86</v>
      </c>
      <c r="O55" s="24"/>
      <c r="P55" s="24"/>
      <c r="Q55" s="24"/>
      <c r="R55" s="25" t="s">
        <v>916</v>
      </c>
      <c r="S55" s="24"/>
      <c r="T55" s="34">
        <v>20</v>
      </c>
      <c r="U55" s="34">
        <v>0</v>
      </c>
      <c r="V55" s="34">
        <v>4</v>
      </c>
      <c r="W55" s="24"/>
      <c r="X55" s="24"/>
      <c r="Y55" s="105" t="str">
        <f>[5]Submitter!$F$3</f>
        <v>Lisa Nelson</v>
      </c>
      <c r="Z55" s="106" t="str">
        <f>[5]Submitter!$F$6</f>
        <v>Life Over Time Solutions</v>
      </c>
      <c r="AA55" s="107"/>
      <c r="AB55" s="107"/>
      <c r="AC55" s="32"/>
      <c r="AD55" s="123"/>
      <c r="AE55" s="123"/>
      <c r="AF55" s="113"/>
    </row>
    <row r="56" spans="1:32" s="5" customFormat="1" ht="114.75" hidden="1" x14ac:dyDescent="0.2">
      <c r="A56" s="157">
        <v>53</v>
      </c>
      <c r="B56" s="29" t="s">
        <v>315</v>
      </c>
      <c r="C56" s="29" t="s">
        <v>318</v>
      </c>
      <c r="D56" s="29" t="s">
        <v>444</v>
      </c>
      <c r="E56" s="140">
        <v>2.2999999999999998</v>
      </c>
      <c r="F56" s="30"/>
      <c r="G56" s="30" t="s">
        <v>78</v>
      </c>
      <c r="H56" s="31" t="s">
        <v>321</v>
      </c>
      <c r="I56" s="28" t="s">
        <v>462</v>
      </c>
      <c r="J56" s="28" t="s">
        <v>506</v>
      </c>
      <c r="K56" s="28" t="s">
        <v>553</v>
      </c>
      <c r="L56" s="150" t="s">
        <v>78</v>
      </c>
      <c r="M56" s="25" t="s">
        <v>919</v>
      </c>
      <c r="N56" s="24" t="s">
        <v>86</v>
      </c>
      <c r="O56" s="24"/>
      <c r="P56" s="24"/>
      <c r="Q56" s="24"/>
      <c r="R56" s="25" t="s">
        <v>916</v>
      </c>
      <c r="S56" s="24"/>
      <c r="T56" s="34">
        <v>20</v>
      </c>
      <c r="U56" s="34">
        <v>0</v>
      </c>
      <c r="V56" s="34">
        <v>4</v>
      </c>
      <c r="W56" s="24"/>
      <c r="X56" s="24"/>
      <c r="Y56" s="105" t="str">
        <f>[5]Submitter!$F$3</f>
        <v>Lisa Nelson</v>
      </c>
      <c r="Z56" s="106" t="str">
        <f>[5]Submitter!$F$6</f>
        <v>Life Over Time Solutions</v>
      </c>
      <c r="AA56" s="107"/>
      <c r="AB56" s="107"/>
      <c r="AC56" s="32"/>
      <c r="AD56" s="123"/>
      <c r="AE56" s="123"/>
      <c r="AF56" s="113"/>
    </row>
    <row r="57" spans="1:32" s="5" customFormat="1" ht="114.75" hidden="1" x14ac:dyDescent="0.2">
      <c r="A57" s="157">
        <v>54</v>
      </c>
      <c r="B57" s="29" t="s">
        <v>315</v>
      </c>
      <c r="C57" s="29" t="s">
        <v>318</v>
      </c>
      <c r="D57" s="29" t="s">
        <v>444</v>
      </c>
      <c r="E57" s="140">
        <v>2.2999999999999998</v>
      </c>
      <c r="F57" s="30"/>
      <c r="G57" s="30" t="s">
        <v>78</v>
      </c>
      <c r="H57" s="31" t="s">
        <v>321</v>
      </c>
      <c r="I57" s="28" t="s">
        <v>463</v>
      </c>
      <c r="J57" s="28" t="s">
        <v>507</v>
      </c>
      <c r="K57" s="28" t="s">
        <v>554</v>
      </c>
      <c r="L57" s="150" t="s">
        <v>78</v>
      </c>
      <c r="M57" s="25" t="s">
        <v>919</v>
      </c>
      <c r="N57" s="24" t="s">
        <v>86</v>
      </c>
      <c r="O57" s="24"/>
      <c r="P57" s="24"/>
      <c r="Q57" s="24"/>
      <c r="R57" s="25" t="s">
        <v>916</v>
      </c>
      <c r="S57" s="24"/>
      <c r="T57" s="34">
        <v>20</v>
      </c>
      <c r="U57" s="34">
        <v>0</v>
      </c>
      <c r="V57" s="34">
        <v>4</v>
      </c>
      <c r="W57" s="24"/>
      <c r="X57" s="24"/>
      <c r="Y57" s="105" t="str">
        <f>[5]Submitter!$F$3</f>
        <v>Lisa Nelson</v>
      </c>
      <c r="Z57" s="106" t="str">
        <f>[5]Submitter!$F$6</f>
        <v>Life Over Time Solutions</v>
      </c>
      <c r="AA57" s="107"/>
      <c r="AB57" s="107"/>
      <c r="AC57" s="32"/>
      <c r="AD57" s="123"/>
      <c r="AE57" s="123"/>
      <c r="AF57" s="114"/>
    </row>
    <row r="58" spans="1:32" s="5" customFormat="1" ht="63.75" hidden="1" x14ac:dyDescent="0.2">
      <c r="A58" s="157">
        <v>55</v>
      </c>
      <c r="B58" s="29" t="s">
        <v>315</v>
      </c>
      <c r="C58" s="29" t="s">
        <v>318</v>
      </c>
      <c r="D58" s="29" t="s">
        <v>444</v>
      </c>
      <c r="E58" s="140">
        <v>2.2999999999999998</v>
      </c>
      <c r="F58" s="30"/>
      <c r="G58" s="30" t="s">
        <v>78</v>
      </c>
      <c r="H58" s="31" t="s">
        <v>321</v>
      </c>
      <c r="I58" s="28" t="s">
        <v>464</v>
      </c>
      <c r="J58" s="28" t="s">
        <v>508</v>
      </c>
      <c r="K58" s="28" t="s">
        <v>555</v>
      </c>
      <c r="L58" s="150" t="s">
        <v>78</v>
      </c>
      <c r="M58" s="25" t="s">
        <v>919</v>
      </c>
      <c r="N58" s="24" t="s">
        <v>86</v>
      </c>
      <c r="O58" s="24"/>
      <c r="P58" s="24"/>
      <c r="Q58" s="24"/>
      <c r="R58" s="25" t="s">
        <v>916</v>
      </c>
      <c r="S58" s="24"/>
      <c r="T58" s="34">
        <v>20</v>
      </c>
      <c r="U58" s="34">
        <v>0</v>
      </c>
      <c r="V58" s="34">
        <v>4</v>
      </c>
      <c r="W58" s="24"/>
      <c r="X58" s="24"/>
      <c r="Y58" s="105" t="str">
        <f>[5]Submitter!$F$3</f>
        <v>Lisa Nelson</v>
      </c>
      <c r="Z58" s="106" t="str">
        <f>[5]Submitter!$F$6</f>
        <v>Life Over Time Solutions</v>
      </c>
      <c r="AA58" s="107"/>
      <c r="AB58" s="107"/>
      <c r="AC58" s="32"/>
      <c r="AD58" s="123"/>
      <c r="AE58" s="123"/>
      <c r="AF58" s="113"/>
    </row>
    <row r="59" spans="1:32" s="5" customFormat="1" ht="38.25" hidden="1" x14ac:dyDescent="0.2">
      <c r="A59" s="157">
        <v>56</v>
      </c>
      <c r="B59" s="29" t="s">
        <v>315</v>
      </c>
      <c r="C59" s="29" t="s">
        <v>318</v>
      </c>
      <c r="D59" s="29" t="s">
        <v>444</v>
      </c>
      <c r="E59" s="140">
        <v>2.2999999999999998</v>
      </c>
      <c r="F59" s="30"/>
      <c r="G59" s="30" t="s">
        <v>78</v>
      </c>
      <c r="H59" s="31" t="s">
        <v>321</v>
      </c>
      <c r="I59" s="28" t="s">
        <v>465</v>
      </c>
      <c r="J59" s="28" t="s">
        <v>509</v>
      </c>
      <c r="K59" s="28" t="s">
        <v>556</v>
      </c>
      <c r="L59" s="150" t="s">
        <v>78</v>
      </c>
      <c r="M59" s="25" t="s">
        <v>919</v>
      </c>
      <c r="N59" s="24" t="s">
        <v>86</v>
      </c>
      <c r="O59" s="24"/>
      <c r="P59" s="24"/>
      <c r="Q59" s="24"/>
      <c r="R59" s="25" t="s">
        <v>916</v>
      </c>
      <c r="S59" s="24"/>
      <c r="T59" s="34">
        <v>20</v>
      </c>
      <c r="U59" s="34">
        <v>0</v>
      </c>
      <c r="V59" s="34">
        <v>4</v>
      </c>
      <c r="W59" s="24"/>
      <c r="X59" s="24"/>
      <c r="Y59" s="105" t="str">
        <f>[5]Submitter!$F$3</f>
        <v>Lisa Nelson</v>
      </c>
      <c r="Z59" s="106" t="str">
        <f>[5]Submitter!$F$6</f>
        <v>Life Over Time Solutions</v>
      </c>
      <c r="AA59" s="107"/>
      <c r="AB59" s="107"/>
      <c r="AC59" s="32"/>
      <c r="AD59" s="123"/>
      <c r="AE59" s="123"/>
      <c r="AF59" s="113"/>
    </row>
    <row r="60" spans="1:32" s="5" customFormat="1" ht="51" hidden="1" x14ac:dyDescent="0.2">
      <c r="A60" s="157">
        <v>57</v>
      </c>
      <c r="B60" s="29" t="s">
        <v>315</v>
      </c>
      <c r="C60" s="29" t="s">
        <v>318</v>
      </c>
      <c r="D60" s="29" t="s">
        <v>444</v>
      </c>
      <c r="E60" s="140">
        <v>2.2999999999999998</v>
      </c>
      <c r="F60" s="30"/>
      <c r="G60" s="30" t="s">
        <v>78</v>
      </c>
      <c r="H60" s="31" t="s">
        <v>321</v>
      </c>
      <c r="I60" s="28" t="s">
        <v>466</v>
      </c>
      <c r="J60" s="28" t="s">
        <v>510</v>
      </c>
      <c r="K60" s="28" t="s">
        <v>557</v>
      </c>
      <c r="L60" s="150" t="s">
        <v>78</v>
      </c>
      <c r="M60" s="25" t="s">
        <v>919</v>
      </c>
      <c r="N60" s="24" t="s">
        <v>86</v>
      </c>
      <c r="O60" s="24"/>
      <c r="P60" s="24"/>
      <c r="Q60" s="24"/>
      <c r="R60" s="25" t="s">
        <v>916</v>
      </c>
      <c r="S60" s="24"/>
      <c r="T60" s="34">
        <v>20</v>
      </c>
      <c r="U60" s="34">
        <v>0</v>
      </c>
      <c r="V60" s="34">
        <v>4</v>
      </c>
      <c r="W60" s="24"/>
      <c r="X60" s="24"/>
      <c r="Y60" s="105" t="str">
        <f>[5]Submitter!$F$3</f>
        <v>Lisa Nelson</v>
      </c>
      <c r="Z60" s="106" t="str">
        <f>[5]Submitter!$F$6</f>
        <v>Life Over Time Solutions</v>
      </c>
      <c r="AA60" s="107"/>
      <c r="AB60" s="107"/>
      <c r="AC60" s="32"/>
      <c r="AD60" s="123"/>
      <c r="AE60" s="123"/>
      <c r="AF60" s="113"/>
    </row>
    <row r="61" spans="1:32" s="5" customFormat="1" ht="89.25" hidden="1" x14ac:dyDescent="0.2">
      <c r="A61" s="157">
        <v>58</v>
      </c>
      <c r="B61" s="29" t="s">
        <v>315</v>
      </c>
      <c r="C61" s="29" t="s">
        <v>318</v>
      </c>
      <c r="D61" s="29" t="s">
        <v>444</v>
      </c>
      <c r="E61" s="140" t="s">
        <v>450</v>
      </c>
      <c r="F61" s="30"/>
      <c r="G61" s="30" t="s">
        <v>78</v>
      </c>
      <c r="H61" s="31" t="s">
        <v>334</v>
      </c>
      <c r="I61" s="28" t="s">
        <v>467</v>
      </c>
      <c r="J61" s="28" t="s">
        <v>511</v>
      </c>
      <c r="K61" s="28" t="s">
        <v>558</v>
      </c>
      <c r="L61" s="150" t="s">
        <v>78</v>
      </c>
      <c r="M61" s="25" t="s">
        <v>994</v>
      </c>
      <c r="N61" s="24" t="s">
        <v>86</v>
      </c>
      <c r="O61" s="24"/>
      <c r="P61" s="24"/>
      <c r="Q61" s="24"/>
      <c r="R61" s="25" t="s">
        <v>916</v>
      </c>
      <c r="S61" s="24"/>
      <c r="T61" s="34"/>
      <c r="U61" s="34"/>
      <c r="V61" s="34"/>
      <c r="W61" s="24"/>
      <c r="X61" s="24"/>
      <c r="Y61" s="105" t="str">
        <f>[5]Submitter!$F$3</f>
        <v>Lisa Nelson</v>
      </c>
      <c r="Z61" s="106" t="str">
        <f>[5]Submitter!$F$6</f>
        <v>Life Over Time Solutions</v>
      </c>
      <c r="AA61" s="107"/>
      <c r="AB61" s="107"/>
      <c r="AC61" s="32"/>
      <c r="AD61" s="123"/>
      <c r="AE61" s="123"/>
      <c r="AF61" s="113"/>
    </row>
    <row r="62" spans="1:32" s="5" customFormat="1" ht="153" hidden="1" x14ac:dyDescent="0.2">
      <c r="A62" s="157">
        <v>59</v>
      </c>
      <c r="B62" s="29" t="s">
        <v>315</v>
      </c>
      <c r="C62" s="29" t="s">
        <v>318</v>
      </c>
      <c r="D62" s="29" t="s">
        <v>444</v>
      </c>
      <c r="E62" s="140" t="s">
        <v>451</v>
      </c>
      <c r="F62" s="30"/>
      <c r="G62" s="30" t="s">
        <v>78</v>
      </c>
      <c r="H62" s="31" t="s">
        <v>334</v>
      </c>
      <c r="I62" s="28" t="s">
        <v>468</v>
      </c>
      <c r="J62" s="28" t="s">
        <v>512</v>
      </c>
      <c r="K62" s="28" t="s">
        <v>559</v>
      </c>
      <c r="L62" s="150" t="s">
        <v>78</v>
      </c>
      <c r="M62" s="25" t="s">
        <v>994</v>
      </c>
      <c r="N62" s="24" t="s">
        <v>86</v>
      </c>
      <c r="O62" s="24"/>
      <c r="P62" s="24"/>
      <c r="Q62" s="24"/>
      <c r="R62" s="25" t="s">
        <v>916</v>
      </c>
      <c r="S62" s="24"/>
      <c r="T62" s="34"/>
      <c r="U62" s="34"/>
      <c r="V62" s="34"/>
      <c r="W62" s="24"/>
      <c r="X62" s="24"/>
      <c r="Y62" s="105" t="str">
        <f>[5]Submitter!$F$3</f>
        <v>Lisa Nelson</v>
      </c>
      <c r="Z62" s="106" t="str">
        <f>[5]Submitter!$F$6</f>
        <v>Life Over Time Solutions</v>
      </c>
      <c r="AA62" s="107"/>
      <c r="AB62" s="107"/>
      <c r="AC62" s="32"/>
      <c r="AD62" s="123"/>
      <c r="AE62" s="123"/>
      <c r="AF62" s="113"/>
    </row>
    <row r="63" spans="1:32" s="5" customFormat="1" ht="178.5" hidden="1" x14ac:dyDescent="0.2">
      <c r="A63" s="157">
        <v>60</v>
      </c>
      <c r="B63" s="29" t="s">
        <v>315</v>
      </c>
      <c r="C63" s="29" t="s">
        <v>318</v>
      </c>
      <c r="D63" s="29" t="s">
        <v>444</v>
      </c>
      <c r="E63" s="140" t="s">
        <v>452</v>
      </c>
      <c r="F63" s="30"/>
      <c r="G63" s="30" t="s">
        <v>78</v>
      </c>
      <c r="H63" s="31" t="s">
        <v>334</v>
      </c>
      <c r="I63" s="28" t="s">
        <v>469</v>
      </c>
      <c r="J63" s="28" t="s">
        <v>513</v>
      </c>
      <c r="K63" s="28" t="s">
        <v>560</v>
      </c>
      <c r="L63" s="150" t="s">
        <v>78</v>
      </c>
      <c r="M63" s="25" t="s">
        <v>994</v>
      </c>
      <c r="N63" s="24" t="s">
        <v>86</v>
      </c>
      <c r="O63" s="24"/>
      <c r="P63" s="24"/>
      <c r="Q63" s="24"/>
      <c r="R63" s="25" t="s">
        <v>916</v>
      </c>
      <c r="S63" s="24"/>
      <c r="T63" s="34"/>
      <c r="U63" s="34"/>
      <c r="V63" s="34"/>
      <c r="W63" s="24"/>
      <c r="X63" s="24"/>
      <c r="Y63" s="105" t="str">
        <f>[5]Submitter!$F$3</f>
        <v>Lisa Nelson</v>
      </c>
      <c r="Z63" s="106" t="str">
        <f>[5]Submitter!$F$6</f>
        <v>Life Over Time Solutions</v>
      </c>
      <c r="AA63" s="108"/>
      <c r="AB63" s="108"/>
      <c r="AC63" s="32"/>
      <c r="AD63" s="123"/>
      <c r="AE63" s="123"/>
      <c r="AF63" s="113"/>
    </row>
    <row r="64" spans="1:32" s="5" customFormat="1" ht="204" hidden="1" x14ac:dyDescent="0.2">
      <c r="A64" s="157">
        <v>61</v>
      </c>
      <c r="B64" s="29" t="s">
        <v>315</v>
      </c>
      <c r="C64" s="29" t="s">
        <v>318</v>
      </c>
      <c r="D64" s="29" t="s">
        <v>444</v>
      </c>
      <c r="E64" s="140" t="s">
        <v>453</v>
      </c>
      <c r="F64" s="30"/>
      <c r="G64" s="30" t="s">
        <v>78</v>
      </c>
      <c r="H64" s="31" t="s">
        <v>334</v>
      </c>
      <c r="I64" s="28" t="s">
        <v>470</v>
      </c>
      <c r="J64" s="28" t="s">
        <v>514</v>
      </c>
      <c r="K64" s="28" t="s">
        <v>561</v>
      </c>
      <c r="L64" s="150" t="s">
        <v>78</v>
      </c>
      <c r="M64" s="25" t="s">
        <v>994</v>
      </c>
      <c r="N64" s="24" t="s">
        <v>86</v>
      </c>
      <c r="O64" s="24"/>
      <c r="P64" s="24"/>
      <c r="Q64" s="24"/>
      <c r="R64" s="25" t="s">
        <v>916</v>
      </c>
      <c r="S64" s="24"/>
      <c r="T64" s="34"/>
      <c r="U64" s="34"/>
      <c r="V64" s="34"/>
      <c r="W64" s="24"/>
      <c r="X64" s="24"/>
      <c r="Y64" s="105" t="str">
        <f>[5]Submitter!$F$3</f>
        <v>Lisa Nelson</v>
      </c>
      <c r="Z64" s="106" t="str">
        <f>[5]Submitter!$F$6</f>
        <v>Life Over Time Solutions</v>
      </c>
      <c r="AA64" s="108"/>
      <c r="AB64" s="108"/>
      <c r="AC64" s="32"/>
      <c r="AD64" s="123"/>
      <c r="AE64" s="123"/>
      <c r="AF64" s="113"/>
    </row>
    <row r="65" spans="1:32" s="5" customFormat="1" ht="178.5" hidden="1" x14ac:dyDescent="0.2">
      <c r="A65" s="157">
        <v>62</v>
      </c>
      <c r="B65" s="29"/>
      <c r="C65" s="29"/>
      <c r="D65" s="29"/>
      <c r="E65" s="140"/>
      <c r="F65" s="30"/>
      <c r="G65" s="30"/>
      <c r="H65" s="31"/>
      <c r="I65" s="28" t="s">
        <v>471</v>
      </c>
      <c r="J65" s="28" t="s">
        <v>515</v>
      </c>
      <c r="K65" s="28"/>
      <c r="L65" s="150"/>
      <c r="M65" s="25" t="s">
        <v>940</v>
      </c>
      <c r="N65" s="24" t="s">
        <v>86</v>
      </c>
      <c r="O65" s="24"/>
      <c r="P65" s="24"/>
      <c r="Q65" s="24"/>
      <c r="R65" s="25" t="s">
        <v>974</v>
      </c>
      <c r="S65" s="24"/>
      <c r="T65" s="34">
        <v>15</v>
      </c>
      <c r="U65" s="34">
        <v>0</v>
      </c>
      <c r="V65" s="34">
        <v>0</v>
      </c>
      <c r="W65" s="24"/>
      <c r="X65" s="24"/>
      <c r="Y65" s="105" t="str">
        <f>[5]Submitter!$F$3</f>
        <v>Lisa Nelson</v>
      </c>
      <c r="Z65" s="106" t="str">
        <f>[5]Submitter!$F$6</f>
        <v>Life Over Time Solutions</v>
      </c>
      <c r="AA65" s="108"/>
      <c r="AB65" s="108"/>
      <c r="AC65" s="32"/>
      <c r="AD65" s="123"/>
      <c r="AE65" s="123"/>
      <c r="AF65" s="113"/>
    </row>
    <row r="66" spans="1:32" s="5" customFormat="1" ht="127.5" hidden="1" x14ac:dyDescent="0.2">
      <c r="A66" s="157">
        <v>63</v>
      </c>
      <c r="B66" s="29" t="s">
        <v>315</v>
      </c>
      <c r="C66" s="29" t="s">
        <v>318</v>
      </c>
      <c r="D66" s="29" t="s">
        <v>444</v>
      </c>
      <c r="E66" s="140" t="s">
        <v>454</v>
      </c>
      <c r="F66" s="30"/>
      <c r="G66" s="30" t="s">
        <v>78</v>
      </c>
      <c r="H66" s="31" t="s">
        <v>334</v>
      </c>
      <c r="I66" s="28" t="s">
        <v>472</v>
      </c>
      <c r="J66" s="28" t="s">
        <v>516</v>
      </c>
      <c r="K66" s="28" t="s">
        <v>562</v>
      </c>
      <c r="L66" s="150" t="s">
        <v>78</v>
      </c>
      <c r="M66" s="25" t="s">
        <v>994</v>
      </c>
      <c r="N66" s="24" t="s">
        <v>86</v>
      </c>
      <c r="O66" s="24"/>
      <c r="P66" s="24"/>
      <c r="Q66" s="24"/>
      <c r="R66" s="25" t="s">
        <v>916</v>
      </c>
      <c r="S66" s="24"/>
      <c r="T66" s="34"/>
      <c r="U66" s="34"/>
      <c r="V66" s="34"/>
      <c r="W66" s="24"/>
      <c r="X66" s="24"/>
      <c r="Y66" s="105" t="str">
        <f>[5]Submitter!$F$3</f>
        <v>Lisa Nelson</v>
      </c>
      <c r="Z66" s="106" t="str">
        <f>[5]Submitter!$F$6</f>
        <v>Life Over Time Solutions</v>
      </c>
      <c r="AA66" s="108"/>
      <c r="AB66" s="108"/>
      <c r="AC66" s="32"/>
      <c r="AD66" s="123"/>
      <c r="AE66" s="123"/>
      <c r="AF66" s="113"/>
    </row>
    <row r="67" spans="1:32" s="5" customFormat="1" ht="114.75" hidden="1" x14ac:dyDescent="0.2">
      <c r="A67" s="157">
        <v>64</v>
      </c>
      <c r="B67" s="29" t="s">
        <v>315</v>
      </c>
      <c r="C67" s="29" t="s">
        <v>318</v>
      </c>
      <c r="D67" s="29" t="s">
        <v>445</v>
      </c>
      <c r="E67" s="140">
        <v>3.5</v>
      </c>
      <c r="F67" s="30"/>
      <c r="G67" s="30" t="s">
        <v>78</v>
      </c>
      <c r="H67" s="31" t="s">
        <v>321</v>
      </c>
      <c r="I67" s="28" t="s">
        <v>428</v>
      </c>
      <c r="J67" s="28" t="s">
        <v>517</v>
      </c>
      <c r="K67" s="28" t="s">
        <v>563</v>
      </c>
      <c r="L67" s="150" t="s">
        <v>78</v>
      </c>
      <c r="M67" s="25" t="s">
        <v>919</v>
      </c>
      <c r="N67" s="24" t="s">
        <v>86</v>
      </c>
      <c r="O67" s="24"/>
      <c r="P67" s="24"/>
      <c r="Q67" s="24"/>
      <c r="R67" s="25" t="s">
        <v>916</v>
      </c>
      <c r="S67" s="24"/>
      <c r="T67" s="34">
        <v>20</v>
      </c>
      <c r="U67" s="34">
        <v>0</v>
      </c>
      <c r="V67" s="34">
        <v>4</v>
      </c>
      <c r="W67" s="24"/>
      <c r="X67" s="24"/>
      <c r="Y67" s="105" t="str">
        <f>[5]Submitter!$F$3</f>
        <v>Lisa Nelson</v>
      </c>
      <c r="Z67" s="106" t="str">
        <f>[5]Submitter!$F$6</f>
        <v>Life Over Time Solutions</v>
      </c>
      <c r="AA67" s="108"/>
      <c r="AB67" s="108"/>
      <c r="AC67" s="32"/>
      <c r="AD67" s="123"/>
      <c r="AE67" s="123"/>
      <c r="AF67" s="113"/>
    </row>
    <row r="68" spans="1:32" s="5" customFormat="1" ht="102" hidden="1" x14ac:dyDescent="0.2">
      <c r="A68" s="157">
        <v>65</v>
      </c>
      <c r="B68" s="29" t="s">
        <v>315</v>
      </c>
      <c r="C68" s="29" t="s">
        <v>318</v>
      </c>
      <c r="D68" s="29" t="s">
        <v>445</v>
      </c>
      <c r="E68" s="140">
        <v>3.5</v>
      </c>
      <c r="F68" s="30"/>
      <c r="G68" s="30" t="s">
        <v>78</v>
      </c>
      <c r="H68" s="31" t="s">
        <v>321</v>
      </c>
      <c r="I68" s="28" t="s">
        <v>473</v>
      </c>
      <c r="J68" s="28" t="s">
        <v>473</v>
      </c>
      <c r="K68" s="28" t="s">
        <v>564</v>
      </c>
      <c r="L68" s="150" t="s">
        <v>78</v>
      </c>
      <c r="M68" s="25" t="s">
        <v>919</v>
      </c>
      <c r="N68" s="24" t="s">
        <v>86</v>
      </c>
      <c r="O68" s="24"/>
      <c r="P68" s="24"/>
      <c r="Q68" s="24"/>
      <c r="R68" s="25" t="s">
        <v>916</v>
      </c>
      <c r="S68" s="24"/>
      <c r="T68" s="34">
        <v>20</v>
      </c>
      <c r="U68" s="34">
        <v>0</v>
      </c>
      <c r="V68" s="34">
        <v>4</v>
      </c>
      <c r="W68" s="24"/>
      <c r="X68" s="24"/>
      <c r="Y68" s="105" t="str">
        <f>[5]Submitter!$F$3</f>
        <v>Lisa Nelson</v>
      </c>
      <c r="Z68" s="106" t="str">
        <f>[5]Submitter!$F$6</f>
        <v>Life Over Time Solutions</v>
      </c>
      <c r="AA68" s="108"/>
      <c r="AB68" s="108"/>
      <c r="AC68" s="32"/>
      <c r="AD68" s="123"/>
      <c r="AE68" s="123"/>
      <c r="AF68" s="112"/>
    </row>
    <row r="69" spans="1:32" s="5" customFormat="1" ht="114.75" hidden="1" x14ac:dyDescent="0.2">
      <c r="A69" s="157">
        <v>66</v>
      </c>
      <c r="B69" s="29" t="s">
        <v>315</v>
      </c>
      <c r="C69" s="29" t="s">
        <v>318</v>
      </c>
      <c r="D69" s="29" t="s">
        <v>445</v>
      </c>
      <c r="E69" s="140">
        <v>3.5</v>
      </c>
      <c r="F69" s="30"/>
      <c r="G69" s="30" t="s">
        <v>78</v>
      </c>
      <c r="H69" s="31" t="s">
        <v>321</v>
      </c>
      <c r="I69" s="28" t="s">
        <v>474</v>
      </c>
      <c r="J69" s="28" t="s">
        <v>518</v>
      </c>
      <c r="K69" s="28" t="s">
        <v>565</v>
      </c>
      <c r="L69" s="150" t="s">
        <v>78</v>
      </c>
      <c r="M69" s="25" t="s">
        <v>919</v>
      </c>
      <c r="N69" s="24" t="s">
        <v>86</v>
      </c>
      <c r="O69" s="24"/>
      <c r="P69" s="24"/>
      <c r="Q69" s="24"/>
      <c r="R69" s="25" t="s">
        <v>916</v>
      </c>
      <c r="S69" s="24"/>
      <c r="T69" s="34">
        <v>20</v>
      </c>
      <c r="U69" s="34">
        <v>0</v>
      </c>
      <c r="V69" s="34">
        <v>4</v>
      </c>
      <c r="W69" s="24"/>
      <c r="X69" s="24"/>
      <c r="Y69" s="105" t="str">
        <f>[5]Submitter!$F$3</f>
        <v>Lisa Nelson</v>
      </c>
      <c r="Z69" s="106" t="str">
        <f>[5]Submitter!$F$6</f>
        <v>Life Over Time Solutions</v>
      </c>
      <c r="AA69" s="108"/>
      <c r="AB69" s="108"/>
      <c r="AC69" s="32"/>
      <c r="AD69" s="123"/>
      <c r="AE69" s="123"/>
      <c r="AF69" s="112"/>
    </row>
    <row r="70" spans="1:32" s="5" customFormat="1" ht="76.5" hidden="1" x14ac:dyDescent="0.2">
      <c r="A70" s="157">
        <v>67</v>
      </c>
      <c r="B70" s="29" t="s">
        <v>315</v>
      </c>
      <c r="C70" s="29" t="s">
        <v>318</v>
      </c>
      <c r="D70" s="29" t="s">
        <v>445</v>
      </c>
      <c r="E70" s="140">
        <v>3.6</v>
      </c>
      <c r="F70" s="30"/>
      <c r="G70" s="30" t="s">
        <v>78</v>
      </c>
      <c r="H70" s="31" t="s">
        <v>321</v>
      </c>
      <c r="I70" s="28" t="s">
        <v>475</v>
      </c>
      <c r="J70" s="28" t="s">
        <v>519</v>
      </c>
      <c r="K70" s="28" t="s">
        <v>566</v>
      </c>
      <c r="L70" s="150" t="s">
        <v>78</v>
      </c>
      <c r="M70" s="25" t="s">
        <v>919</v>
      </c>
      <c r="N70" s="24" t="s">
        <v>86</v>
      </c>
      <c r="O70" s="24"/>
      <c r="P70" s="24"/>
      <c r="Q70" s="24"/>
      <c r="R70" s="25" t="s">
        <v>916</v>
      </c>
      <c r="S70" s="24"/>
      <c r="T70" s="34">
        <v>20</v>
      </c>
      <c r="U70" s="34">
        <v>0</v>
      </c>
      <c r="V70" s="34">
        <v>4</v>
      </c>
      <c r="W70" s="24"/>
      <c r="X70" s="24"/>
      <c r="Y70" s="105" t="str">
        <f>[5]Submitter!$F$3</f>
        <v>Lisa Nelson</v>
      </c>
      <c r="Z70" s="106" t="str">
        <f>[5]Submitter!$F$6</f>
        <v>Life Over Time Solutions</v>
      </c>
      <c r="AA70" s="108"/>
      <c r="AB70" s="108"/>
      <c r="AC70" s="32"/>
      <c r="AD70" s="123"/>
      <c r="AE70" s="123"/>
      <c r="AF70" s="113"/>
    </row>
    <row r="71" spans="1:32" s="5" customFormat="1" ht="51" hidden="1" x14ac:dyDescent="0.2">
      <c r="A71" s="157">
        <v>68</v>
      </c>
      <c r="B71" s="29" t="s">
        <v>315</v>
      </c>
      <c r="C71" s="29" t="s">
        <v>318</v>
      </c>
      <c r="D71" s="29" t="s">
        <v>445</v>
      </c>
      <c r="E71" s="140">
        <v>3.6</v>
      </c>
      <c r="F71" s="30"/>
      <c r="G71" s="30" t="s">
        <v>78</v>
      </c>
      <c r="H71" s="31" t="s">
        <v>321</v>
      </c>
      <c r="I71" s="28" t="s">
        <v>476</v>
      </c>
      <c r="J71" s="28" t="s">
        <v>520</v>
      </c>
      <c r="K71" s="28" t="s">
        <v>567</v>
      </c>
      <c r="L71" s="150" t="s">
        <v>78</v>
      </c>
      <c r="M71" s="25" t="s">
        <v>919</v>
      </c>
      <c r="N71" s="24" t="s">
        <v>86</v>
      </c>
      <c r="O71" s="24"/>
      <c r="P71" s="24"/>
      <c r="Q71" s="24"/>
      <c r="R71" s="25" t="s">
        <v>916</v>
      </c>
      <c r="S71" s="24"/>
      <c r="T71" s="34">
        <v>20</v>
      </c>
      <c r="U71" s="34">
        <v>0</v>
      </c>
      <c r="V71" s="34">
        <v>4</v>
      </c>
      <c r="W71" s="24"/>
      <c r="X71" s="24"/>
      <c r="Y71" s="105" t="str">
        <f>[5]Submitter!$F$3</f>
        <v>Lisa Nelson</v>
      </c>
      <c r="Z71" s="106" t="str">
        <f>[5]Submitter!$F$6</f>
        <v>Life Over Time Solutions</v>
      </c>
      <c r="AA71" s="108"/>
      <c r="AB71" s="108"/>
      <c r="AC71" s="32"/>
      <c r="AD71" s="123"/>
      <c r="AE71" s="123"/>
      <c r="AF71" s="113"/>
    </row>
    <row r="72" spans="1:32" s="5" customFormat="1" ht="76.5" hidden="1" x14ac:dyDescent="0.2">
      <c r="A72" s="157">
        <v>69</v>
      </c>
      <c r="B72" s="29" t="s">
        <v>315</v>
      </c>
      <c r="C72" s="29" t="s">
        <v>318</v>
      </c>
      <c r="D72" s="29" t="s">
        <v>446</v>
      </c>
      <c r="E72" s="140"/>
      <c r="F72" s="30"/>
      <c r="G72" s="30" t="s">
        <v>78</v>
      </c>
      <c r="H72" s="31" t="s">
        <v>334</v>
      </c>
      <c r="I72" s="28" t="s">
        <v>477</v>
      </c>
      <c r="J72" s="28" t="s">
        <v>521</v>
      </c>
      <c r="K72" s="28" t="s">
        <v>568</v>
      </c>
      <c r="L72" s="150" t="s">
        <v>78</v>
      </c>
      <c r="M72" s="25" t="s">
        <v>994</v>
      </c>
      <c r="N72" s="24" t="s">
        <v>87</v>
      </c>
      <c r="O72" s="24"/>
      <c r="P72" s="24"/>
      <c r="Q72" s="24"/>
      <c r="R72" s="25" t="s">
        <v>977</v>
      </c>
      <c r="S72" s="24"/>
      <c r="T72" s="34"/>
      <c r="U72" s="34"/>
      <c r="V72" s="34"/>
      <c r="W72" s="24"/>
      <c r="X72" s="24"/>
      <c r="Y72" s="105" t="str">
        <f>[5]Submitter!$F$3</f>
        <v>Lisa Nelson</v>
      </c>
      <c r="Z72" s="106" t="str">
        <f>[5]Submitter!$F$6</f>
        <v>Life Over Time Solutions</v>
      </c>
      <c r="AA72" s="108"/>
      <c r="AB72" s="108"/>
      <c r="AC72" s="32"/>
      <c r="AD72" s="123"/>
      <c r="AE72" s="123"/>
      <c r="AF72" s="113"/>
    </row>
    <row r="73" spans="1:32" s="5" customFormat="1" ht="63.75" hidden="1" x14ac:dyDescent="0.2">
      <c r="A73" s="157">
        <v>70</v>
      </c>
      <c r="B73" s="29" t="s">
        <v>315</v>
      </c>
      <c r="C73" s="29" t="s">
        <v>322</v>
      </c>
      <c r="D73" s="29"/>
      <c r="E73" s="140"/>
      <c r="F73" s="30"/>
      <c r="G73" s="30" t="s">
        <v>78</v>
      </c>
      <c r="H73" s="31" t="s">
        <v>334</v>
      </c>
      <c r="I73" s="28" t="s">
        <v>478</v>
      </c>
      <c r="J73" s="28" t="s">
        <v>522</v>
      </c>
      <c r="K73" s="28" t="s">
        <v>569</v>
      </c>
      <c r="L73" s="150" t="s">
        <v>78</v>
      </c>
      <c r="M73" s="25" t="s">
        <v>994</v>
      </c>
      <c r="N73" s="24" t="s">
        <v>86</v>
      </c>
      <c r="O73" s="24"/>
      <c r="P73" s="24"/>
      <c r="Q73" s="24"/>
      <c r="R73" s="25" t="s">
        <v>978</v>
      </c>
      <c r="S73" s="24"/>
      <c r="T73" s="34"/>
      <c r="U73" s="34"/>
      <c r="V73" s="34"/>
      <c r="W73" s="24"/>
      <c r="X73" s="24"/>
      <c r="Y73" s="105" t="str">
        <f>[5]Submitter!$F$3</f>
        <v>Lisa Nelson</v>
      </c>
      <c r="Z73" s="106" t="str">
        <f>[5]Submitter!$F$6</f>
        <v>Life Over Time Solutions</v>
      </c>
      <c r="AA73" s="108"/>
      <c r="AB73" s="108"/>
      <c r="AC73" s="32"/>
      <c r="AD73" s="123"/>
      <c r="AE73" s="123"/>
      <c r="AF73" s="113"/>
    </row>
    <row r="74" spans="1:32" s="5" customFormat="1" ht="102" hidden="1" x14ac:dyDescent="0.2">
      <c r="A74" s="157">
        <v>71</v>
      </c>
      <c r="B74" s="29" t="s">
        <v>315</v>
      </c>
      <c r="C74" s="29" t="s">
        <v>322</v>
      </c>
      <c r="D74" s="29" t="s">
        <v>443</v>
      </c>
      <c r="E74" s="140">
        <v>1.2</v>
      </c>
      <c r="F74" s="30"/>
      <c r="G74" s="30" t="s">
        <v>78</v>
      </c>
      <c r="H74" s="31" t="s">
        <v>334</v>
      </c>
      <c r="I74" s="28" t="s">
        <v>479</v>
      </c>
      <c r="J74" s="28" t="s">
        <v>523</v>
      </c>
      <c r="K74" s="28" t="s">
        <v>570</v>
      </c>
      <c r="L74" s="150" t="s">
        <v>78</v>
      </c>
      <c r="M74" s="25" t="s">
        <v>994</v>
      </c>
      <c r="N74" s="24" t="s">
        <v>87</v>
      </c>
      <c r="O74" s="24"/>
      <c r="P74" s="24"/>
      <c r="Q74" s="24"/>
      <c r="R74" s="25" t="s">
        <v>979</v>
      </c>
      <c r="S74" s="24"/>
      <c r="T74" s="34"/>
      <c r="U74" s="34"/>
      <c r="V74" s="34"/>
      <c r="W74" s="24"/>
      <c r="X74" s="24"/>
      <c r="Y74" s="105" t="str">
        <f>[5]Submitter!$F$3</f>
        <v>Lisa Nelson</v>
      </c>
      <c r="Z74" s="106" t="str">
        <f>[5]Submitter!$F$6</f>
        <v>Life Over Time Solutions</v>
      </c>
      <c r="AA74" s="108"/>
      <c r="AB74" s="108"/>
      <c r="AC74" s="32"/>
      <c r="AD74" s="123"/>
      <c r="AE74" s="123"/>
      <c r="AF74" s="113"/>
    </row>
    <row r="75" spans="1:32" s="5" customFormat="1" ht="89.25" hidden="1" x14ac:dyDescent="0.2">
      <c r="A75" s="157">
        <v>72</v>
      </c>
      <c r="B75" s="29" t="s">
        <v>315</v>
      </c>
      <c r="C75" s="29" t="s">
        <v>322</v>
      </c>
      <c r="D75" s="29" t="s">
        <v>443</v>
      </c>
      <c r="E75" s="140">
        <v>1.2</v>
      </c>
      <c r="F75" s="30"/>
      <c r="G75" s="30" t="s">
        <v>78</v>
      </c>
      <c r="H75" s="31" t="s">
        <v>334</v>
      </c>
      <c r="I75" s="28" t="s">
        <v>480</v>
      </c>
      <c r="J75" s="28" t="s">
        <v>524</v>
      </c>
      <c r="K75" s="28" t="s">
        <v>571</v>
      </c>
      <c r="L75" s="150" t="s">
        <v>78</v>
      </c>
      <c r="M75" s="25" t="s">
        <v>994</v>
      </c>
      <c r="N75" s="24" t="s">
        <v>86</v>
      </c>
      <c r="O75" s="24"/>
      <c r="P75" s="24"/>
      <c r="Q75" s="24"/>
      <c r="R75" s="25" t="s">
        <v>980</v>
      </c>
      <c r="S75" s="24"/>
      <c r="T75" s="34"/>
      <c r="U75" s="34"/>
      <c r="V75" s="34"/>
      <c r="W75" s="24"/>
      <c r="X75" s="24"/>
      <c r="Y75" s="105" t="str">
        <f>[5]Submitter!$F$3</f>
        <v>Lisa Nelson</v>
      </c>
      <c r="Z75" s="106" t="str">
        <f>[5]Submitter!$F$6</f>
        <v>Life Over Time Solutions</v>
      </c>
      <c r="AA75" s="108"/>
      <c r="AB75" s="108"/>
      <c r="AC75" s="32"/>
      <c r="AD75" s="123"/>
      <c r="AE75" s="123"/>
      <c r="AF75" s="113"/>
    </row>
    <row r="76" spans="1:32" s="5" customFormat="1" ht="51" hidden="1" x14ac:dyDescent="0.2">
      <c r="A76" s="157">
        <v>73</v>
      </c>
      <c r="B76" s="29" t="s">
        <v>315</v>
      </c>
      <c r="C76" s="29" t="s">
        <v>322</v>
      </c>
      <c r="D76" s="29" t="s">
        <v>443</v>
      </c>
      <c r="E76" s="140">
        <v>1.2</v>
      </c>
      <c r="F76" s="30"/>
      <c r="G76" s="30" t="s">
        <v>78</v>
      </c>
      <c r="H76" s="31" t="s">
        <v>334</v>
      </c>
      <c r="I76" s="28" t="s">
        <v>481</v>
      </c>
      <c r="J76" s="28" t="s">
        <v>525</v>
      </c>
      <c r="K76" s="28" t="s">
        <v>572</v>
      </c>
      <c r="L76" s="150" t="s">
        <v>78</v>
      </c>
      <c r="M76" s="25" t="s">
        <v>994</v>
      </c>
      <c r="N76" s="24" t="s">
        <v>86</v>
      </c>
      <c r="O76" s="24"/>
      <c r="P76" s="24"/>
      <c r="Q76" s="24"/>
      <c r="R76" s="25" t="s">
        <v>980</v>
      </c>
      <c r="S76" s="24"/>
      <c r="T76" s="34"/>
      <c r="U76" s="34"/>
      <c r="V76" s="34"/>
      <c r="W76" s="24"/>
      <c r="X76" s="24"/>
      <c r="Y76" s="105" t="str">
        <f>[5]Submitter!$F$3</f>
        <v>Lisa Nelson</v>
      </c>
      <c r="Z76" s="106" t="str">
        <f>[5]Submitter!$F$6</f>
        <v>Life Over Time Solutions</v>
      </c>
      <c r="AA76" s="108"/>
      <c r="AB76" s="108"/>
      <c r="AC76" s="32"/>
      <c r="AD76" s="123"/>
      <c r="AE76" s="123"/>
      <c r="AF76" s="113"/>
    </row>
    <row r="77" spans="1:32" s="5" customFormat="1" ht="51" hidden="1" x14ac:dyDescent="0.2">
      <c r="A77" s="157">
        <v>74</v>
      </c>
      <c r="B77" s="29" t="s">
        <v>315</v>
      </c>
      <c r="C77" s="29" t="s">
        <v>322</v>
      </c>
      <c r="D77" s="29" t="s">
        <v>443</v>
      </c>
      <c r="E77" s="140">
        <v>1.2</v>
      </c>
      <c r="F77" s="30"/>
      <c r="G77" s="30" t="s">
        <v>78</v>
      </c>
      <c r="H77" s="31" t="s">
        <v>334</v>
      </c>
      <c r="I77" s="28" t="s">
        <v>482</v>
      </c>
      <c r="J77" s="28" t="s">
        <v>526</v>
      </c>
      <c r="K77" s="28" t="s">
        <v>573</v>
      </c>
      <c r="L77" s="150" t="s">
        <v>78</v>
      </c>
      <c r="M77" s="25" t="s">
        <v>994</v>
      </c>
      <c r="N77" s="24" t="s">
        <v>86</v>
      </c>
      <c r="O77" s="24"/>
      <c r="P77" s="24"/>
      <c r="Q77" s="24"/>
      <c r="R77" s="25" t="s">
        <v>980</v>
      </c>
      <c r="S77" s="24"/>
      <c r="T77" s="34"/>
      <c r="U77" s="34"/>
      <c r="V77" s="34"/>
      <c r="W77" s="24"/>
      <c r="X77" s="24"/>
      <c r="Y77" s="105" t="str">
        <f>[5]Submitter!$F$3</f>
        <v>Lisa Nelson</v>
      </c>
      <c r="Z77" s="106" t="str">
        <f>[5]Submitter!$F$6</f>
        <v>Life Over Time Solutions</v>
      </c>
      <c r="AA77" s="108"/>
      <c r="AB77" s="108"/>
      <c r="AC77" s="32"/>
      <c r="AD77" s="123"/>
      <c r="AE77" s="123"/>
      <c r="AF77" s="113"/>
    </row>
    <row r="78" spans="1:32" s="5" customFormat="1" ht="89.25" hidden="1" x14ac:dyDescent="0.2">
      <c r="A78" s="157">
        <v>75</v>
      </c>
      <c r="B78" s="29" t="s">
        <v>315</v>
      </c>
      <c r="C78" s="29" t="s">
        <v>322</v>
      </c>
      <c r="D78" s="29" t="s">
        <v>443</v>
      </c>
      <c r="E78" s="140">
        <v>1.2</v>
      </c>
      <c r="F78" s="30"/>
      <c r="G78" s="30" t="s">
        <v>78</v>
      </c>
      <c r="H78" s="31" t="s">
        <v>334</v>
      </c>
      <c r="I78" s="28" t="s">
        <v>483</v>
      </c>
      <c r="J78" s="28" t="s">
        <v>527</v>
      </c>
      <c r="K78" s="28" t="s">
        <v>574</v>
      </c>
      <c r="L78" s="150" t="s">
        <v>78</v>
      </c>
      <c r="M78" s="25" t="s">
        <v>994</v>
      </c>
      <c r="N78" s="24" t="s">
        <v>86</v>
      </c>
      <c r="O78" s="24"/>
      <c r="P78" s="24"/>
      <c r="Q78" s="24"/>
      <c r="R78" s="25" t="s">
        <v>980</v>
      </c>
      <c r="S78" s="24"/>
      <c r="T78" s="34"/>
      <c r="U78" s="34"/>
      <c r="V78" s="34"/>
      <c r="W78" s="24"/>
      <c r="X78" s="24"/>
      <c r="Y78" s="105" t="str">
        <f>[5]Submitter!$F$3</f>
        <v>Lisa Nelson</v>
      </c>
      <c r="Z78" s="106" t="str">
        <f>[5]Submitter!$F$6</f>
        <v>Life Over Time Solutions</v>
      </c>
      <c r="AA78" s="108"/>
      <c r="AB78" s="108"/>
      <c r="AC78" s="32"/>
      <c r="AD78" s="123"/>
      <c r="AE78" s="123"/>
      <c r="AF78" s="113"/>
    </row>
    <row r="79" spans="1:32" s="5" customFormat="1" ht="63.75" hidden="1" x14ac:dyDescent="0.2">
      <c r="A79" s="157">
        <v>76</v>
      </c>
      <c r="B79" s="29" t="s">
        <v>315</v>
      </c>
      <c r="C79" s="29" t="s">
        <v>322</v>
      </c>
      <c r="D79" s="29" t="s">
        <v>443</v>
      </c>
      <c r="E79" s="140" t="s">
        <v>455</v>
      </c>
      <c r="F79" s="30"/>
      <c r="G79" s="30" t="s">
        <v>78</v>
      </c>
      <c r="H79" s="31" t="s">
        <v>321</v>
      </c>
      <c r="I79" s="28" t="s">
        <v>484</v>
      </c>
      <c r="J79" s="28" t="s">
        <v>528</v>
      </c>
      <c r="K79" s="28" t="s">
        <v>572</v>
      </c>
      <c r="L79" s="150" t="s">
        <v>78</v>
      </c>
      <c r="M79" s="25" t="s">
        <v>919</v>
      </c>
      <c r="N79" s="24" t="s">
        <v>86</v>
      </c>
      <c r="O79" s="24"/>
      <c r="P79" s="24"/>
      <c r="Q79" s="24"/>
      <c r="R79" s="25" t="s">
        <v>916</v>
      </c>
      <c r="S79" s="24"/>
      <c r="T79" s="34">
        <v>20</v>
      </c>
      <c r="U79" s="34">
        <v>0</v>
      </c>
      <c r="V79" s="34">
        <v>4</v>
      </c>
      <c r="W79" s="24"/>
      <c r="X79" s="24"/>
      <c r="Y79" s="105" t="str">
        <f>[5]Submitter!$F$3</f>
        <v>Lisa Nelson</v>
      </c>
      <c r="Z79" s="106" t="str">
        <f>[5]Submitter!$F$6</f>
        <v>Life Over Time Solutions</v>
      </c>
      <c r="AA79" s="108"/>
      <c r="AB79" s="108"/>
      <c r="AC79" s="32"/>
      <c r="AD79" s="123"/>
      <c r="AE79" s="123"/>
      <c r="AF79" s="113"/>
    </row>
    <row r="80" spans="1:32" s="5" customFormat="1" ht="38.25" hidden="1" x14ac:dyDescent="0.2">
      <c r="A80" s="157">
        <v>77</v>
      </c>
      <c r="B80" s="29" t="s">
        <v>315</v>
      </c>
      <c r="C80" s="29" t="s">
        <v>322</v>
      </c>
      <c r="D80" s="29" t="s">
        <v>444</v>
      </c>
      <c r="E80" s="140">
        <v>2.1</v>
      </c>
      <c r="F80" s="30"/>
      <c r="G80" s="30" t="s">
        <v>78</v>
      </c>
      <c r="H80" s="31" t="s">
        <v>321</v>
      </c>
      <c r="I80" s="28" t="s">
        <v>485</v>
      </c>
      <c r="J80" s="28" t="s">
        <v>529</v>
      </c>
      <c r="K80" s="28" t="s">
        <v>575</v>
      </c>
      <c r="L80" s="150" t="s">
        <v>78</v>
      </c>
      <c r="M80" s="25" t="s">
        <v>919</v>
      </c>
      <c r="N80" s="24" t="s">
        <v>86</v>
      </c>
      <c r="O80" s="24"/>
      <c r="P80" s="24"/>
      <c r="Q80" s="24"/>
      <c r="R80" s="25" t="s">
        <v>916</v>
      </c>
      <c r="S80" s="24"/>
      <c r="T80" s="34">
        <v>20</v>
      </c>
      <c r="U80" s="34">
        <v>0</v>
      </c>
      <c r="V80" s="34">
        <v>4</v>
      </c>
      <c r="W80" s="24"/>
      <c r="X80" s="24"/>
      <c r="Y80" s="105" t="str">
        <f>[5]Submitter!$F$3</f>
        <v>Lisa Nelson</v>
      </c>
      <c r="Z80" s="106" t="str">
        <f>[5]Submitter!$F$6</f>
        <v>Life Over Time Solutions</v>
      </c>
      <c r="AA80" s="108"/>
      <c r="AB80" s="108"/>
      <c r="AC80" s="32"/>
      <c r="AD80" s="123"/>
      <c r="AE80" s="123"/>
      <c r="AF80" s="113"/>
    </row>
    <row r="81" spans="1:32" s="5" customFormat="1" ht="76.5" hidden="1" x14ac:dyDescent="0.2">
      <c r="A81" s="157">
        <v>78</v>
      </c>
      <c r="B81" s="29" t="s">
        <v>315</v>
      </c>
      <c r="C81" s="29" t="s">
        <v>322</v>
      </c>
      <c r="D81" s="29" t="s">
        <v>444</v>
      </c>
      <c r="E81" s="140">
        <v>2.2999999999999998</v>
      </c>
      <c r="F81" s="30"/>
      <c r="G81" s="30" t="s">
        <v>78</v>
      </c>
      <c r="H81" s="31" t="s">
        <v>334</v>
      </c>
      <c r="I81" s="28" t="s">
        <v>486</v>
      </c>
      <c r="J81" s="28" t="s">
        <v>530</v>
      </c>
      <c r="K81" s="28" t="s">
        <v>576</v>
      </c>
      <c r="L81" s="150" t="s">
        <v>78</v>
      </c>
      <c r="M81" s="25" t="s">
        <v>994</v>
      </c>
      <c r="N81" s="24" t="s">
        <v>86</v>
      </c>
      <c r="O81" s="24"/>
      <c r="P81" s="24"/>
      <c r="Q81" s="24"/>
      <c r="R81" s="25" t="s">
        <v>980</v>
      </c>
      <c r="S81" s="24"/>
      <c r="T81" s="34"/>
      <c r="U81" s="34"/>
      <c r="V81" s="34"/>
      <c r="W81" s="24"/>
      <c r="X81" s="24"/>
      <c r="Y81" s="105" t="str">
        <f>[5]Submitter!$F$3</f>
        <v>Lisa Nelson</v>
      </c>
      <c r="Z81" s="106" t="str">
        <f>[5]Submitter!$F$6</f>
        <v>Life Over Time Solutions</v>
      </c>
      <c r="AA81" s="108"/>
      <c r="AB81" s="108"/>
      <c r="AC81" s="32"/>
      <c r="AD81" s="123"/>
      <c r="AE81" s="123"/>
      <c r="AF81" s="113"/>
    </row>
    <row r="82" spans="1:32" s="5" customFormat="1" ht="76.5" hidden="1" x14ac:dyDescent="0.2">
      <c r="A82" s="157">
        <v>79</v>
      </c>
      <c r="B82" s="29" t="s">
        <v>315</v>
      </c>
      <c r="C82" s="29" t="s">
        <v>322</v>
      </c>
      <c r="D82" s="29" t="s">
        <v>444</v>
      </c>
      <c r="E82" s="140">
        <v>2.2999999999999998</v>
      </c>
      <c r="F82" s="30"/>
      <c r="G82" s="30" t="s">
        <v>78</v>
      </c>
      <c r="H82" s="31" t="s">
        <v>334</v>
      </c>
      <c r="I82" s="28" t="s">
        <v>487</v>
      </c>
      <c r="J82" s="28" t="s">
        <v>531</v>
      </c>
      <c r="K82" s="28" t="s">
        <v>576</v>
      </c>
      <c r="L82" s="150" t="s">
        <v>78</v>
      </c>
      <c r="M82" s="25" t="s">
        <v>994</v>
      </c>
      <c r="N82" s="24" t="s">
        <v>86</v>
      </c>
      <c r="O82" s="24"/>
      <c r="P82" s="24"/>
      <c r="Q82" s="24"/>
      <c r="R82" s="25" t="s">
        <v>980</v>
      </c>
      <c r="S82" s="24"/>
      <c r="T82" s="34"/>
      <c r="U82" s="34"/>
      <c r="V82" s="34"/>
      <c r="W82" s="24"/>
      <c r="X82" s="24"/>
      <c r="Y82" s="105" t="str">
        <f>[5]Submitter!$F$3</f>
        <v>Lisa Nelson</v>
      </c>
      <c r="Z82" s="106" t="str">
        <f>[5]Submitter!$F$6</f>
        <v>Life Over Time Solutions</v>
      </c>
      <c r="AA82" s="108"/>
      <c r="AB82" s="108"/>
      <c r="AC82" s="32"/>
      <c r="AD82" s="123"/>
      <c r="AE82" s="123"/>
      <c r="AF82" s="113"/>
    </row>
    <row r="83" spans="1:32" s="5" customFormat="1" ht="140.25" hidden="1" x14ac:dyDescent="0.2">
      <c r="A83" s="157">
        <v>80</v>
      </c>
      <c r="B83" s="29" t="s">
        <v>315</v>
      </c>
      <c r="C83" s="29" t="s">
        <v>322</v>
      </c>
      <c r="D83" s="29" t="s">
        <v>444</v>
      </c>
      <c r="E83" s="140">
        <v>2.5</v>
      </c>
      <c r="F83" s="30"/>
      <c r="G83" s="30" t="s">
        <v>78</v>
      </c>
      <c r="H83" s="31" t="s">
        <v>334</v>
      </c>
      <c r="I83" s="28" t="s">
        <v>488</v>
      </c>
      <c r="J83" s="28" t="s">
        <v>532</v>
      </c>
      <c r="K83" s="28" t="s">
        <v>577</v>
      </c>
      <c r="L83" s="150" t="s">
        <v>78</v>
      </c>
      <c r="M83" s="25" t="s">
        <v>994</v>
      </c>
      <c r="N83" s="24" t="s">
        <v>86</v>
      </c>
      <c r="O83" s="24"/>
      <c r="P83" s="24"/>
      <c r="Q83" s="24"/>
      <c r="R83" s="25" t="s">
        <v>980</v>
      </c>
      <c r="S83" s="24"/>
      <c r="T83" s="34"/>
      <c r="U83" s="34"/>
      <c r="V83" s="34"/>
      <c r="W83" s="24"/>
      <c r="X83" s="24"/>
      <c r="Y83" s="105" t="str">
        <f>[5]Submitter!$F$3</f>
        <v>Lisa Nelson</v>
      </c>
      <c r="Z83" s="106" t="str">
        <f>[5]Submitter!$F$6</f>
        <v>Life Over Time Solutions</v>
      </c>
      <c r="AA83" s="108"/>
      <c r="AB83" s="108"/>
      <c r="AC83" s="32"/>
      <c r="AD83" s="123"/>
      <c r="AE83" s="123"/>
      <c r="AF83" s="113"/>
    </row>
    <row r="84" spans="1:32" s="5" customFormat="1" ht="63.75" hidden="1" x14ac:dyDescent="0.2">
      <c r="A84" s="157">
        <v>81</v>
      </c>
      <c r="B84" s="29" t="s">
        <v>315</v>
      </c>
      <c r="C84" s="29" t="s">
        <v>322</v>
      </c>
      <c r="D84" s="29" t="s">
        <v>444</v>
      </c>
      <c r="E84" s="140">
        <v>2.5</v>
      </c>
      <c r="F84" s="30"/>
      <c r="G84" s="30" t="s">
        <v>78</v>
      </c>
      <c r="H84" s="31" t="s">
        <v>334</v>
      </c>
      <c r="I84" s="28" t="s">
        <v>489</v>
      </c>
      <c r="J84" s="28" t="s">
        <v>533</v>
      </c>
      <c r="K84" s="28" t="s">
        <v>578</v>
      </c>
      <c r="L84" s="150" t="s">
        <v>78</v>
      </c>
      <c r="M84" s="25" t="s">
        <v>994</v>
      </c>
      <c r="N84" s="24" t="s">
        <v>87</v>
      </c>
      <c r="O84" s="24"/>
      <c r="P84" s="24"/>
      <c r="Q84" s="24"/>
      <c r="R84" s="25" t="s">
        <v>981</v>
      </c>
      <c r="S84" s="24"/>
      <c r="T84" s="34"/>
      <c r="U84" s="34"/>
      <c r="V84" s="34"/>
      <c r="W84" s="24"/>
      <c r="X84" s="24"/>
      <c r="Y84" s="105" t="str">
        <f>[5]Submitter!$F$3</f>
        <v>Lisa Nelson</v>
      </c>
      <c r="Z84" s="106" t="str">
        <f>[5]Submitter!$F$6</f>
        <v>Life Over Time Solutions</v>
      </c>
      <c r="AA84" s="108"/>
      <c r="AB84" s="108"/>
      <c r="AC84" s="32"/>
      <c r="AD84" s="123"/>
      <c r="AE84" s="123"/>
      <c r="AF84" s="113"/>
    </row>
    <row r="85" spans="1:32" s="5" customFormat="1" ht="89.25" hidden="1" x14ac:dyDescent="0.2">
      <c r="A85" s="157">
        <v>82</v>
      </c>
      <c r="B85" s="29" t="s">
        <v>315</v>
      </c>
      <c r="C85" s="29" t="s">
        <v>322</v>
      </c>
      <c r="D85" s="29" t="s">
        <v>444</v>
      </c>
      <c r="E85" s="140">
        <v>2.5</v>
      </c>
      <c r="F85" s="30"/>
      <c r="G85" s="30" t="s">
        <v>78</v>
      </c>
      <c r="H85" s="31" t="s">
        <v>334</v>
      </c>
      <c r="I85" s="28" t="s">
        <v>490</v>
      </c>
      <c r="J85" s="28" t="s">
        <v>534</v>
      </c>
      <c r="K85" s="28" t="s">
        <v>579</v>
      </c>
      <c r="L85" s="150" t="s">
        <v>78</v>
      </c>
      <c r="M85" s="25" t="s">
        <v>994</v>
      </c>
      <c r="N85" s="24" t="s">
        <v>86</v>
      </c>
      <c r="O85" s="24"/>
      <c r="P85" s="24"/>
      <c r="Q85" s="24"/>
      <c r="R85" s="25" t="s">
        <v>980</v>
      </c>
      <c r="S85" s="24"/>
      <c r="T85" s="34"/>
      <c r="U85" s="34"/>
      <c r="V85" s="34"/>
      <c r="W85" s="24"/>
      <c r="X85" s="24"/>
      <c r="Y85" s="105" t="str">
        <f>[5]Submitter!$F$3</f>
        <v>Lisa Nelson</v>
      </c>
      <c r="Z85" s="106" t="str">
        <f>[5]Submitter!$F$6</f>
        <v>Life Over Time Solutions</v>
      </c>
      <c r="AA85" s="108"/>
      <c r="AB85" s="108"/>
      <c r="AC85" s="32"/>
      <c r="AD85" s="123"/>
      <c r="AE85" s="123"/>
      <c r="AF85" s="113"/>
    </row>
    <row r="86" spans="1:32" s="5" customFormat="1" ht="51" hidden="1" x14ac:dyDescent="0.2">
      <c r="A86" s="157">
        <v>83</v>
      </c>
      <c r="B86" s="29" t="s">
        <v>315</v>
      </c>
      <c r="C86" s="29" t="s">
        <v>322</v>
      </c>
      <c r="D86" s="29" t="s">
        <v>444</v>
      </c>
      <c r="E86" s="140">
        <v>2.6</v>
      </c>
      <c r="F86" s="30"/>
      <c r="G86" s="30" t="s">
        <v>78</v>
      </c>
      <c r="H86" s="31" t="s">
        <v>321</v>
      </c>
      <c r="I86" s="28" t="s">
        <v>491</v>
      </c>
      <c r="J86" s="28" t="s">
        <v>535</v>
      </c>
      <c r="K86" s="28" t="s">
        <v>572</v>
      </c>
      <c r="L86" s="150" t="s">
        <v>78</v>
      </c>
      <c r="M86" s="25" t="s">
        <v>919</v>
      </c>
      <c r="N86" s="24" t="s">
        <v>86</v>
      </c>
      <c r="O86" s="24"/>
      <c r="P86" s="24"/>
      <c r="Q86" s="24"/>
      <c r="R86" s="25" t="s">
        <v>916</v>
      </c>
      <c r="S86" s="24"/>
      <c r="T86" s="34">
        <v>20</v>
      </c>
      <c r="U86" s="34">
        <v>0</v>
      </c>
      <c r="V86" s="34">
        <v>4</v>
      </c>
      <c r="W86" s="24"/>
      <c r="X86" s="24"/>
      <c r="Y86" s="105" t="str">
        <f>[5]Submitter!$F$3</f>
        <v>Lisa Nelson</v>
      </c>
      <c r="Z86" s="106" t="str">
        <f>[5]Submitter!$F$6</f>
        <v>Life Over Time Solutions</v>
      </c>
      <c r="AA86" s="108"/>
      <c r="AB86" s="108"/>
      <c r="AC86" s="32"/>
      <c r="AD86" s="123"/>
      <c r="AE86" s="123"/>
      <c r="AF86" s="113"/>
    </row>
    <row r="87" spans="1:32" s="5" customFormat="1" ht="63.75" hidden="1" x14ac:dyDescent="0.2">
      <c r="A87" s="157">
        <v>84</v>
      </c>
      <c r="B87" s="29" t="s">
        <v>315</v>
      </c>
      <c r="C87" s="29" t="s">
        <v>322</v>
      </c>
      <c r="D87" s="29" t="s">
        <v>444</v>
      </c>
      <c r="E87" s="140">
        <v>2.6</v>
      </c>
      <c r="F87" s="30"/>
      <c r="G87" s="30" t="s">
        <v>78</v>
      </c>
      <c r="H87" s="31" t="s">
        <v>334</v>
      </c>
      <c r="I87" s="28" t="s">
        <v>492</v>
      </c>
      <c r="J87" s="28" t="s">
        <v>536</v>
      </c>
      <c r="K87" s="28" t="s">
        <v>580</v>
      </c>
      <c r="L87" s="150" t="s">
        <v>78</v>
      </c>
      <c r="M87" s="25" t="s">
        <v>994</v>
      </c>
      <c r="N87" s="24" t="s">
        <v>86</v>
      </c>
      <c r="O87" s="24"/>
      <c r="P87" s="24"/>
      <c r="Q87" s="24"/>
      <c r="R87" s="25" t="s">
        <v>980</v>
      </c>
      <c r="S87" s="24"/>
      <c r="T87" s="34"/>
      <c r="U87" s="34"/>
      <c r="V87" s="34"/>
      <c r="W87" s="24"/>
      <c r="X87" s="24"/>
      <c r="Y87" s="105" t="str">
        <f>[5]Submitter!$F$3</f>
        <v>Lisa Nelson</v>
      </c>
      <c r="Z87" s="106" t="str">
        <f>[5]Submitter!$F$6</f>
        <v>Life Over Time Solutions</v>
      </c>
      <c r="AA87" s="108"/>
      <c r="AB87" s="108"/>
      <c r="AC87" s="32"/>
      <c r="AD87" s="123"/>
      <c r="AE87" s="123"/>
      <c r="AF87" s="113"/>
    </row>
    <row r="88" spans="1:32" s="5" customFormat="1" ht="63.75" hidden="1" x14ac:dyDescent="0.2">
      <c r="A88" s="157">
        <v>85</v>
      </c>
      <c r="B88" s="29" t="s">
        <v>315</v>
      </c>
      <c r="C88" s="29" t="s">
        <v>322</v>
      </c>
      <c r="D88" s="29" t="s">
        <v>445</v>
      </c>
      <c r="E88" s="140">
        <v>3.1</v>
      </c>
      <c r="F88" s="30"/>
      <c r="G88" s="30" t="s">
        <v>78</v>
      </c>
      <c r="H88" s="31" t="s">
        <v>334</v>
      </c>
      <c r="I88" s="28" t="s">
        <v>493</v>
      </c>
      <c r="J88" s="28" t="s">
        <v>537</v>
      </c>
      <c r="K88" s="28" t="s">
        <v>580</v>
      </c>
      <c r="L88" s="150" t="s">
        <v>78</v>
      </c>
      <c r="M88" s="25" t="s">
        <v>994</v>
      </c>
      <c r="N88" s="24" t="s">
        <v>86</v>
      </c>
      <c r="O88" s="24"/>
      <c r="P88" s="24"/>
      <c r="Q88" s="24"/>
      <c r="R88" s="25" t="s">
        <v>980</v>
      </c>
      <c r="S88" s="24"/>
      <c r="T88" s="34"/>
      <c r="U88" s="34"/>
      <c r="V88" s="34"/>
      <c r="W88" s="24"/>
      <c r="X88" s="24"/>
      <c r="Y88" s="105" t="str">
        <f>[5]Submitter!$F$3</f>
        <v>Lisa Nelson</v>
      </c>
      <c r="Z88" s="106" t="str">
        <f>[5]Submitter!$F$6</f>
        <v>Life Over Time Solutions</v>
      </c>
      <c r="AA88" s="108"/>
      <c r="AB88" s="108"/>
      <c r="AC88" s="32"/>
      <c r="AD88" s="123"/>
      <c r="AE88" s="123"/>
      <c r="AF88" s="113"/>
    </row>
    <row r="89" spans="1:32" s="5" customFormat="1" ht="89.25" hidden="1" x14ac:dyDescent="0.2">
      <c r="A89" s="157">
        <v>86</v>
      </c>
      <c r="B89" s="29" t="s">
        <v>315</v>
      </c>
      <c r="C89" s="29" t="s">
        <v>322</v>
      </c>
      <c r="D89" s="29" t="s">
        <v>445</v>
      </c>
      <c r="E89" s="140">
        <v>3.2</v>
      </c>
      <c r="F89" s="30"/>
      <c r="G89" s="30" t="s">
        <v>78</v>
      </c>
      <c r="H89" s="31" t="s">
        <v>334</v>
      </c>
      <c r="I89" s="28" t="s">
        <v>494</v>
      </c>
      <c r="J89" s="28" t="s">
        <v>538</v>
      </c>
      <c r="K89" s="28" t="s">
        <v>581</v>
      </c>
      <c r="L89" s="150" t="s">
        <v>78</v>
      </c>
      <c r="M89" s="25" t="s">
        <v>994</v>
      </c>
      <c r="N89" s="24" t="s">
        <v>86</v>
      </c>
      <c r="O89" s="24"/>
      <c r="P89" s="24"/>
      <c r="Q89" s="24"/>
      <c r="R89" s="25" t="s">
        <v>980</v>
      </c>
      <c r="S89" s="24"/>
      <c r="T89" s="34"/>
      <c r="U89" s="34"/>
      <c r="V89" s="34"/>
      <c r="W89" s="24"/>
      <c r="X89" s="24"/>
      <c r="Y89" s="105" t="str">
        <f>[5]Submitter!$F$3</f>
        <v>Lisa Nelson</v>
      </c>
      <c r="Z89" s="106" t="str">
        <f>[5]Submitter!$F$6</f>
        <v>Life Over Time Solutions</v>
      </c>
      <c r="AA89" s="108"/>
      <c r="AB89" s="108"/>
      <c r="AC89" s="32"/>
      <c r="AD89" s="123"/>
      <c r="AE89" s="123"/>
      <c r="AF89" s="113"/>
    </row>
    <row r="90" spans="1:32" s="5" customFormat="1" ht="63.75" hidden="1" x14ac:dyDescent="0.2">
      <c r="A90" s="157">
        <v>87</v>
      </c>
      <c r="B90" s="29" t="s">
        <v>315</v>
      </c>
      <c r="C90" s="29" t="s">
        <v>322</v>
      </c>
      <c r="D90" s="29" t="s">
        <v>445</v>
      </c>
      <c r="E90" s="140">
        <v>3.3</v>
      </c>
      <c r="F90" s="30"/>
      <c r="G90" s="30" t="s">
        <v>78</v>
      </c>
      <c r="H90" s="31" t="s">
        <v>321</v>
      </c>
      <c r="I90" s="28" t="s">
        <v>495</v>
      </c>
      <c r="J90" s="28" t="s">
        <v>539</v>
      </c>
      <c r="K90" s="28" t="s">
        <v>582</v>
      </c>
      <c r="L90" s="150" t="s">
        <v>78</v>
      </c>
      <c r="M90" s="25" t="s">
        <v>919</v>
      </c>
      <c r="N90" s="24" t="s">
        <v>86</v>
      </c>
      <c r="O90" s="24"/>
      <c r="P90" s="24"/>
      <c r="Q90" s="24"/>
      <c r="R90" s="25" t="s">
        <v>920</v>
      </c>
      <c r="S90" s="24"/>
      <c r="T90" s="34">
        <v>20</v>
      </c>
      <c r="U90" s="34">
        <v>0</v>
      </c>
      <c r="V90" s="34">
        <v>4</v>
      </c>
      <c r="W90" s="24"/>
      <c r="X90" s="24"/>
      <c r="Y90" s="105" t="str">
        <f>[5]Submitter!$F$3</f>
        <v>Lisa Nelson</v>
      </c>
      <c r="Z90" s="106" t="str">
        <f>[5]Submitter!$F$6</f>
        <v>Life Over Time Solutions</v>
      </c>
      <c r="AA90" s="108"/>
      <c r="AB90" s="108"/>
      <c r="AC90" s="32"/>
      <c r="AD90" s="123"/>
      <c r="AE90" s="123"/>
      <c r="AF90" s="113"/>
    </row>
    <row r="91" spans="1:32" s="5" customFormat="1" ht="63.75" hidden="1" x14ac:dyDescent="0.2">
      <c r="A91" s="157">
        <v>88</v>
      </c>
      <c r="B91" s="29" t="s">
        <v>315</v>
      </c>
      <c r="C91" s="29" t="s">
        <v>322</v>
      </c>
      <c r="D91" s="29" t="s">
        <v>445</v>
      </c>
      <c r="E91" s="140">
        <v>3.4</v>
      </c>
      <c r="F91" s="30"/>
      <c r="G91" s="30" t="s">
        <v>78</v>
      </c>
      <c r="H91" s="31" t="s">
        <v>321</v>
      </c>
      <c r="I91" s="28" t="s">
        <v>496</v>
      </c>
      <c r="J91" s="28" t="s">
        <v>540</v>
      </c>
      <c r="K91" s="28" t="s">
        <v>583</v>
      </c>
      <c r="L91" s="150" t="s">
        <v>78</v>
      </c>
      <c r="M91" s="25" t="s">
        <v>919</v>
      </c>
      <c r="N91" s="24" t="s">
        <v>86</v>
      </c>
      <c r="O91" s="24"/>
      <c r="P91" s="24"/>
      <c r="Q91" s="24"/>
      <c r="R91" s="25" t="s">
        <v>920</v>
      </c>
      <c r="S91" s="24"/>
      <c r="T91" s="34">
        <v>20</v>
      </c>
      <c r="U91" s="34">
        <v>0</v>
      </c>
      <c r="V91" s="34">
        <v>4</v>
      </c>
      <c r="W91" s="24"/>
      <c r="X91" s="24"/>
      <c r="Y91" s="105" t="str">
        <f>[5]Submitter!$F$3</f>
        <v>Lisa Nelson</v>
      </c>
      <c r="Z91" s="106" t="str">
        <f>[5]Submitter!$F$6</f>
        <v>Life Over Time Solutions</v>
      </c>
      <c r="AA91" s="108"/>
      <c r="AB91" s="108"/>
      <c r="AC91" s="32"/>
      <c r="AD91" s="123"/>
      <c r="AE91" s="123"/>
      <c r="AF91" s="113"/>
    </row>
    <row r="92" spans="1:32" s="5" customFormat="1" ht="51" hidden="1" x14ac:dyDescent="0.2">
      <c r="A92" s="157">
        <v>89</v>
      </c>
      <c r="B92" s="29" t="s">
        <v>315</v>
      </c>
      <c r="C92" s="29" t="s">
        <v>322</v>
      </c>
      <c r="D92" s="29" t="s">
        <v>445</v>
      </c>
      <c r="E92" s="140">
        <v>3.4</v>
      </c>
      <c r="F92" s="30"/>
      <c r="G92" s="30" t="s">
        <v>78</v>
      </c>
      <c r="H92" s="31" t="s">
        <v>334</v>
      </c>
      <c r="I92" s="28" t="s">
        <v>497</v>
      </c>
      <c r="J92" s="28" t="s">
        <v>541</v>
      </c>
      <c r="K92" s="28" t="s">
        <v>584</v>
      </c>
      <c r="L92" s="150" t="s">
        <v>78</v>
      </c>
      <c r="M92" s="25" t="s">
        <v>994</v>
      </c>
      <c r="N92" s="24" t="s">
        <v>86</v>
      </c>
      <c r="O92" s="24"/>
      <c r="P92" s="24"/>
      <c r="Q92" s="24"/>
      <c r="R92" s="25" t="s">
        <v>980</v>
      </c>
      <c r="S92" s="24"/>
      <c r="T92" s="34"/>
      <c r="U92" s="34"/>
      <c r="V92" s="34"/>
      <c r="W92" s="24"/>
      <c r="X92" s="24"/>
      <c r="Y92" s="105" t="str">
        <f>[5]Submitter!$F$3</f>
        <v>Lisa Nelson</v>
      </c>
      <c r="Z92" s="106" t="str">
        <f>[5]Submitter!$F$6</f>
        <v>Life Over Time Solutions</v>
      </c>
      <c r="AA92" s="108"/>
      <c r="AB92" s="108"/>
      <c r="AC92" s="32"/>
      <c r="AD92" s="123"/>
      <c r="AE92" s="123"/>
      <c r="AF92" s="113"/>
    </row>
    <row r="93" spans="1:32" s="5" customFormat="1" ht="165.75" hidden="1" x14ac:dyDescent="0.2">
      <c r="A93" s="157">
        <v>90</v>
      </c>
      <c r="B93" s="29" t="s">
        <v>315</v>
      </c>
      <c r="C93" s="29" t="s">
        <v>322</v>
      </c>
      <c r="D93" s="29" t="s">
        <v>445</v>
      </c>
      <c r="E93" s="140">
        <v>3.4</v>
      </c>
      <c r="F93" s="30"/>
      <c r="G93" s="30" t="s">
        <v>78</v>
      </c>
      <c r="H93" s="31" t="s">
        <v>334</v>
      </c>
      <c r="I93" s="28" t="s">
        <v>498</v>
      </c>
      <c r="J93" s="28" t="s">
        <v>542</v>
      </c>
      <c r="K93" s="28" t="s">
        <v>580</v>
      </c>
      <c r="L93" s="150" t="s">
        <v>78</v>
      </c>
      <c r="M93" s="25" t="s">
        <v>994</v>
      </c>
      <c r="N93" s="24" t="s">
        <v>86</v>
      </c>
      <c r="O93" s="24"/>
      <c r="P93" s="24"/>
      <c r="Q93" s="24"/>
      <c r="R93" s="25" t="s">
        <v>980</v>
      </c>
      <c r="S93" s="24"/>
      <c r="T93" s="34"/>
      <c r="U93" s="34"/>
      <c r="V93" s="34"/>
      <c r="W93" s="24"/>
      <c r="X93" s="24"/>
      <c r="Y93" s="105" t="str">
        <f>[5]Submitter!$F$3</f>
        <v>Lisa Nelson</v>
      </c>
      <c r="Z93" s="106" t="str">
        <f>[5]Submitter!$F$6</f>
        <v>Life Over Time Solutions</v>
      </c>
      <c r="AA93" s="108"/>
      <c r="AB93" s="108"/>
      <c r="AC93" s="32"/>
      <c r="AD93" s="123"/>
      <c r="AE93" s="123"/>
      <c r="AF93" s="113"/>
    </row>
    <row r="94" spans="1:32" s="5" customFormat="1" ht="25.5" hidden="1" x14ac:dyDescent="0.2">
      <c r="A94" s="157">
        <v>91</v>
      </c>
      <c r="B94" s="29" t="s">
        <v>315</v>
      </c>
      <c r="C94" s="29" t="s">
        <v>322</v>
      </c>
      <c r="D94" s="29" t="s">
        <v>445</v>
      </c>
      <c r="E94" s="140">
        <v>3.4</v>
      </c>
      <c r="F94" s="30"/>
      <c r="G94" s="30" t="s">
        <v>78</v>
      </c>
      <c r="H94" s="31" t="s">
        <v>321</v>
      </c>
      <c r="I94" s="28" t="s">
        <v>499</v>
      </c>
      <c r="J94" s="28" t="s">
        <v>543</v>
      </c>
      <c r="K94" s="28" t="s">
        <v>585</v>
      </c>
      <c r="L94" s="150" t="s">
        <v>78</v>
      </c>
      <c r="M94" s="25" t="s">
        <v>919</v>
      </c>
      <c r="N94" s="24" t="s">
        <v>86</v>
      </c>
      <c r="O94" s="24"/>
      <c r="P94" s="24"/>
      <c r="Q94" s="24"/>
      <c r="R94" s="25" t="s">
        <v>920</v>
      </c>
      <c r="S94" s="24"/>
      <c r="T94" s="34">
        <v>20</v>
      </c>
      <c r="U94" s="34">
        <v>0</v>
      </c>
      <c r="V94" s="34">
        <v>4</v>
      </c>
      <c r="W94" s="24"/>
      <c r="X94" s="24"/>
      <c r="Y94" s="105" t="str">
        <f>[5]Submitter!$F$3</f>
        <v>Lisa Nelson</v>
      </c>
      <c r="Z94" s="106" t="str">
        <f>[5]Submitter!$F$6</f>
        <v>Life Over Time Solutions</v>
      </c>
      <c r="AA94" s="108"/>
      <c r="AB94" s="108"/>
      <c r="AC94" s="32"/>
      <c r="AD94" s="123"/>
      <c r="AE94" s="123"/>
      <c r="AF94" s="113"/>
    </row>
    <row r="95" spans="1:32" s="5" customFormat="1" ht="51" hidden="1" x14ac:dyDescent="0.2">
      <c r="A95" s="157">
        <v>92</v>
      </c>
      <c r="B95" s="29" t="s">
        <v>315</v>
      </c>
      <c r="C95" s="29" t="s">
        <v>322</v>
      </c>
      <c r="D95" s="29" t="s">
        <v>445</v>
      </c>
      <c r="E95" s="140">
        <v>3.6</v>
      </c>
      <c r="F95" s="30"/>
      <c r="G95" s="30" t="s">
        <v>78</v>
      </c>
      <c r="H95" s="31" t="s">
        <v>321</v>
      </c>
      <c r="I95" s="28" t="s">
        <v>500</v>
      </c>
      <c r="J95" s="28" t="s">
        <v>544</v>
      </c>
      <c r="K95" s="28" t="s">
        <v>586</v>
      </c>
      <c r="L95" s="150" t="s">
        <v>78</v>
      </c>
      <c r="M95" s="25" t="s">
        <v>919</v>
      </c>
      <c r="N95" s="24" t="s">
        <v>86</v>
      </c>
      <c r="O95" s="24"/>
      <c r="P95" s="24"/>
      <c r="Q95" s="24"/>
      <c r="R95" s="25" t="s">
        <v>916</v>
      </c>
      <c r="S95" s="24"/>
      <c r="T95" s="34">
        <v>20</v>
      </c>
      <c r="U95" s="34">
        <v>0</v>
      </c>
      <c r="V95" s="34">
        <v>4</v>
      </c>
      <c r="W95" s="24"/>
      <c r="X95" s="24"/>
      <c r="Y95" s="105" t="str">
        <f>[5]Submitter!$F$3</f>
        <v>Lisa Nelson</v>
      </c>
      <c r="Z95" s="106" t="str">
        <f>[5]Submitter!$F$6</f>
        <v>Life Over Time Solutions</v>
      </c>
      <c r="AA95" s="108"/>
      <c r="AB95" s="108"/>
      <c r="AC95" s="32"/>
      <c r="AD95" s="123"/>
      <c r="AE95" s="123"/>
      <c r="AF95" s="113"/>
    </row>
    <row r="96" spans="1:32" s="5" customFormat="1" ht="51" hidden="1" x14ac:dyDescent="0.2">
      <c r="A96" s="157">
        <v>93</v>
      </c>
      <c r="B96" s="29" t="s">
        <v>315</v>
      </c>
      <c r="C96" s="29" t="s">
        <v>322</v>
      </c>
      <c r="D96" s="29" t="s">
        <v>445</v>
      </c>
      <c r="E96" s="140">
        <v>3.7</v>
      </c>
      <c r="F96" s="30"/>
      <c r="G96" s="30" t="s">
        <v>78</v>
      </c>
      <c r="H96" s="31" t="s">
        <v>334</v>
      </c>
      <c r="I96" s="28" t="s">
        <v>501</v>
      </c>
      <c r="J96" s="28" t="s">
        <v>545</v>
      </c>
      <c r="K96" s="28"/>
      <c r="L96" s="150" t="s">
        <v>78</v>
      </c>
      <c r="M96" s="25" t="s">
        <v>994</v>
      </c>
      <c r="N96" s="24" t="s">
        <v>86</v>
      </c>
      <c r="O96" s="24"/>
      <c r="P96" s="24"/>
      <c r="Q96" s="24"/>
      <c r="R96" s="25" t="s">
        <v>980</v>
      </c>
      <c r="S96" s="24"/>
      <c r="T96" s="34"/>
      <c r="U96" s="34"/>
      <c r="V96" s="34"/>
      <c r="W96" s="24"/>
      <c r="X96" s="24"/>
      <c r="Y96" s="105" t="str">
        <f>[5]Submitter!$F$3</f>
        <v>Lisa Nelson</v>
      </c>
      <c r="Z96" s="106" t="str">
        <f>[5]Submitter!$F$6</f>
        <v>Life Over Time Solutions</v>
      </c>
      <c r="AA96" s="108"/>
      <c r="AB96" s="108"/>
      <c r="AC96" s="32"/>
      <c r="AD96" s="123"/>
      <c r="AE96" s="123"/>
      <c r="AF96" s="113"/>
    </row>
    <row r="97" spans="1:32" s="5" customFormat="1" ht="89.25" hidden="1" x14ac:dyDescent="0.2">
      <c r="A97" s="157">
        <v>94</v>
      </c>
      <c r="B97" s="29" t="s">
        <v>315</v>
      </c>
      <c r="C97" s="29" t="s">
        <v>322</v>
      </c>
      <c r="D97" s="29" t="s">
        <v>445</v>
      </c>
      <c r="E97" s="140">
        <v>3.7</v>
      </c>
      <c r="F97" s="30"/>
      <c r="G97" s="30" t="s">
        <v>78</v>
      </c>
      <c r="H97" s="31" t="s">
        <v>321</v>
      </c>
      <c r="I97" s="28" t="s">
        <v>502</v>
      </c>
      <c r="J97" s="28" t="s">
        <v>546</v>
      </c>
      <c r="K97" s="28" t="s">
        <v>587</v>
      </c>
      <c r="L97" s="150" t="s">
        <v>78</v>
      </c>
      <c r="M97" s="25" t="s">
        <v>919</v>
      </c>
      <c r="N97" s="24" t="s">
        <v>86</v>
      </c>
      <c r="O97" s="24"/>
      <c r="P97" s="24"/>
      <c r="Q97" s="24"/>
      <c r="R97" s="25" t="s">
        <v>916</v>
      </c>
      <c r="S97" s="24"/>
      <c r="T97" s="34">
        <v>20</v>
      </c>
      <c r="U97" s="34">
        <v>0</v>
      </c>
      <c r="V97" s="34">
        <v>4</v>
      </c>
      <c r="W97" s="24"/>
      <c r="X97" s="24"/>
      <c r="Y97" s="105" t="str">
        <f>[5]Submitter!$F$3</f>
        <v>Lisa Nelson</v>
      </c>
      <c r="Z97" s="106" t="str">
        <f>[5]Submitter!$F$6</f>
        <v>Life Over Time Solutions</v>
      </c>
      <c r="AA97" s="108"/>
      <c r="AB97" s="108"/>
      <c r="AC97" s="32"/>
      <c r="AD97" s="123"/>
      <c r="AE97" s="123"/>
      <c r="AF97" s="113"/>
    </row>
    <row r="98" spans="1:32" s="5" customFormat="1" ht="38.25" hidden="1" x14ac:dyDescent="0.2">
      <c r="A98" s="157">
        <v>95</v>
      </c>
      <c r="B98" s="29" t="s">
        <v>315</v>
      </c>
      <c r="C98" s="29" t="s">
        <v>322</v>
      </c>
      <c r="D98" s="29" t="s">
        <v>445</v>
      </c>
      <c r="E98" s="140">
        <v>3.7</v>
      </c>
      <c r="F98" s="30"/>
      <c r="G98" s="30" t="s">
        <v>78</v>
      </c>
      <c r="H98" s="31" t="s">
        <v>321</v>
      </c>
      <c r="I98" s="28" t="s">
        <v>503</v>
      </c>
      <c r="J98" s="28" t="s">
        <v>547</v>
      </c>
      <c r="K98" s="28"/>
      <c r="L98" s="150" t="s">
        <v>78</v>
      </c>
      <c r="M98" s="25" t="s">
        <v>919</v>
      </c>
      <c r="N98" s="24" t="s">
        <v>86</v>
      </c>
      <c r="O98" s="24"/>
      <c r="P98" s="24"/>
      <c r="Q98" s="24"/>
      <c r="R98" s="25" t="s">
        <v>916</v>
      </c>
      <c r="S98" s="24"/>
      <c r="T98" s="34">
        <v>20</v>
      </c>
      <c r="U98" s="34">
        <v>0</v>
      </c>
      <c r="V98" s="34">
        <v>4</v>
      </c>
      <c r="W98" s="24"/>
      <c r="X98" s="24"/>
      <c r="Y98" s="105" t="str">
        <f>[5]Submitter!$F$3</f>
        <v>Lisa Nelson</v>
      </c>
      <c r="Z98" s="106" t="str">
        <f>[5]Submitter!$F$6</f>
        <v>Life Over Time Solutions</v>
      </c>
      <c r="AA98" s="108"/>
      <c r="AB98" s="108"/>
      <c r="AC98" s="32"/>
      <c r="AD98" s="123"/>
      <c r="AE98" s="123"/>
      <c r="AF98" s="113"/>
    </row>
    <row r="99" spans="1:32" s="5" customFormat="1" ht="63.75" hidden="1" x14ac:dyDescent="0.2">
      <c r="A99" s="157">
        <v>96</v>
      </c>
      <c r="B99" s="29" t="s">
        <v>315</v>
      </c>
      <c r="C99" s="29" t="s">
        <v>322</v>
      </c>
      <c r="D99" s="29" t="s">
        <v>447</v>
      </c>
      <c r="E99" s="140" t="s">
        <v>456</v>
      </c>
      <c r="F99" s="30"/>
      <c r="G99" s="30" t="s">
        <v>78</v>
      </c>
      <c r="H99" s="31" t="s">
        <v>334</v>
      </c>
      <c r="I99" s="28"/>
      <c r="J99" s="28" t="s">
        <v>548</v>
      </c>
      <c r="K99" s="28"/>
      <c r="L99" s="150" t="s">
        <v>78</v>
      </c>
      <c r="M99" s="25" t="s">
        <v>994</v>
      </c>
      <c r="N99" s="24" t="s">
        <v>86</v>
      </c>
      <c r="O99" s="24"/>
      <c r="P99" s="24"/>
      <c r="Q99" s="24"/>
      <c r="R99" s="25" t="s">
        <v>980</v>
      </c>
      <c r="S99" s="24"/>
      <c r="T99" s="34"/>
      <c r="U99" s="34"/>
      <c r="V99" s="34"/>
      <c r="W99" s="24"/>
      <c r="X99" s="24"/>
      <c r="Y99" s="105" t="str">
        <f>[5]Submitter!$F$3</f>
        <v>Lisa Nelson</v>
      </c>
      <c r="Z99" s="106" t="str">
        <f>[5]Submitter!$F$6</f>
        <v>Life Over Time Solutions</v>
      </c>
      <c r="AA99" s="108"/>
      <c r="AB99" s="108"/>
      <c r="AC99" s="32"/>
      <c r="AD99" s="123"/>
      <c r="AE99" s="123"/>
      <c r="AF99" s="113"/>
    </row>
    <row r="100" spans="1:32" s="5" customFormat="1" ht="38.25" hidden="1" x14ac:dyDescent="0.2">
      <c r="A100" s="157">
        <v>97</v>
      </c>
      <c r="B100" s="29" t="s">
        <v>315</v>
      </c>
      <c r="C100" s="29"/>
      <c r="D100" s="29"/>
      <c r="E100" s="140" t="s">
        <v>588</v>
      </c>
      <c r="F100" s="30"/>
      <c r="G100" s="30"/>
      <c r="H100" s="31" t="s">
        <v>321</v>
      </c>
      <c r="I100" s="28" t="s">
        <v>590</v>
      </c>
      <c r="J100" s="28" t="s">
        <v>592</v>
      </c>
      <c r="K100" s="28"/>
      <c r="L100" s="150"/>
      <c r="M100" s="25" t="s">
        <v>919</v>
      </c>
      <c r="N100" s="24" t="s">
        <v>86</v>
      </c>
      <c r="O100" s="24"/>
      <c r="P100" s="24"/>
      <c r="Q100" s="24"/>
      <c r="R100" s="25" t="s">
        <v>916</v>
      </c>
      <c r="S100" s="24"/>
      <c r="T100" s="34">
        <v>20</v>
      </c>
      <c r="U100" s="34">
        <v>0</v>
      </c>
      <c r="V100" s="34">
        <v>4</v>
      </c>
      <c r="W100" s="24"/>
      <c r="X100" s="24"/>
      <c r="Y100" s="105" t="str">
        <f>[6]Submitter!$F$3</f>
        <v>Austin Kreislert</v>
      </c>
      <c r="Z100" s="106" t="str">
        <f>[6]Submitter!$F$6</f>
        <v>Leidos</v>
      </c>
      <c r="AA100" s="107"/>
      <c r="AB100" s="107"/>
      <c r="AC100" s="32"/>
      <c r="AD100" s="123"/>
      <c r="AE100" s="123"/>
      <c r="AF100" s="112"/>
    </row>
    <row r="101" spans="1:32" s="5" customFormat="1" ht="114.75" hidden="1" x14ac:dyDescent="0.2">
      <c r="A101" s="157">
        <v>98</v>
      </c>
      <c r="B101" s="29"/>
      <c r="C101" s="29"/>
      <c r="D101" s="29"/>
      <c r="E101" s="140" t="s">
        <v>589</v>
      </c>
      <c r="F101" s="30"/>
      <c r="G101" s="30"/>
      <c r="H101" s="31" t="s">
        <v>316</v>
      </c>
      <c r="I101" s="28" t="s">
        <v>591</v>
      </c>
      <c r="J101" s="28"/>
      <c r="K101" s="28" t="s">
        <v>593</v>
      </c>
      <c r="L101" s="150"/>
      <c r="M101" s="25" t="s">
        <v>997</v>
      </c>
      <c r="N101" s="24" t="s">
        <v>87</v>
      </c>
      <c r="O101" s="24"/>
      <c r="P101" s="24"/>
      <c r="Q101" s="24"/>
      <c r="R101" s="25" t="s">
        <v>1022</v>
      </c>
      <c r="S101" s="24"/>
      <c r="T101" s="34"/>
      <c r="U101" s="34"/>
      <c r="V101" s="34"/>
      <c r="W101" s="24"/>
      <c r="X101" s="24"/>
      <c r="Y101" s="105" t="str">
        <f>[6]Submitter!$F$3</f>
        <v>Austin Kreislert</v>
      </c>
      <c r="Z101" s="106" t="str">
        <f>[6]Submitter!$F$6</f>
        <v>Leidos</v>
      </c>
      <c r="AA101" s="107"/>
      <c r="AB101" s="107"/>
      <c r="AC101" s="32"/>
      <c r="AD101" s="123"/>
      <c r="AE101" s="123"/>
      <c r="AF101" s="112"/>
    </row>
    <row r="102" spans="1:32" s="5" customFormat="1" ht="89.25" hidden="1" x14ac:dyDescent="0.2">
      <c r="A102" s="157">
        <v>99</v>
      </c>
      <c r="B102" s="29"/>
      <c r="C102" s="29"/>
      <c r="D102" s="29"/>
      <c r="E102" s="140"/>
      <c r="F102" s="30"/>
      <c r="G102" s="30"/>
      <c r="H102" s="31" t="s">
        <v>317</v>
      </c>
      <c r="I102" s="28"/>
      <c r="J102" s="28"/>
      <c r="K102" s="28" t="s">
        <v>594</v>
      </c>
      <c r="L102" s="150"/>
      <c r="M102" s="25" t="s">
        <v>997</v>
      </c>
      <c r="N102" s="24" t="s">
        <v>87</v>
      </c>
      <c r="O102" s="24"/>
      <c r="P102" s="24"/>
      <c r="Q102" s="24"/>
      <c r="R102" s="25" t="s">
        <v>1024</v>
      </c>
      <c r="S102" s="24"/>
      <c r="T102" s="34"/>
      <c r="U102" s="34"/>
      <c r="V102" s="34"/>
      <c r="W102" s="24"/>
      <c r="X102" s="24"/>
      <c r="Y102" s="105" t="str">
        <f>[6]Submitter!$F$3</f>
        <v>Austin Kreislert</v>
      </c>
      <c r="Z102" s="106" t="str">
        <f>[6]Submitter!$F$6</f>
        <v>Leidos</v>
      </c>
      <c r="AA102" s="107"/>
      <c r="AB102" s="107"/>
      <c r="AC102" s="32"/>
      <c r="AD102" s="123"/>
      <c r="AE102" s="123"/>
      <c r="AF102" s="112"/>
    </row>
    <row r="103" spans="1:32" s="5" customFormat="1" ht="126.95" hidden="1" customHeight="1" x14ac:dyDescent="0.2">
      <c r="A103" s="157">
        <v>100</v>
      </c>
      <c r="B103" s="29" t="s">
        <v>315</v>
      </c>
      <c r="C103" s="29"/>
      <c r="D103" s="140" t="s">
        <v>595</v>
      </c>
      <c r="E103" s="140" t="s">
        <v>597</v>
      </c>
      <c r="F103" s="30"/>
      <c r="G103" s="30"/>
      <c r="H103" s="31" t="s">
        <v>321</v>
      </c>
      <c r="I103" s="28" t="s">
        <v>600</v>
      </c>
      <c r="J103" s="28"/>
      <c r="K103" s="28" t="s">
        <v>612</v>
      </c>
      <c r="L103" s="150"/>
      <c r="M103" s="25" t="s">
        <v>919</v>
      </c>
      <c r="N103" s="24" t="s">
        <v>86</v>
      </c>
      <c r="O103" s="24"/>
      <c r="P103" s="24"/>
      <c r="Q103" s="24"/>
      <c r="R103" s="25" t="s">
        <v>921</v>
      </c>
      <c r="S103" s="24"/>
      <c r="T103" s="34">
        <v>20</v>
      </c>
      <c r="U103" s="34">
        <v>0</v>
      </c>
      <c r="V103" s="34">
        <v>4</v>
      </c>
      <c r="W103" s="24"/>
      <c r="X103" s="24"/>
      <c r="Y103" s="105" t="str">
        <f>[7]Submitter!$F$3</f>
        <v>Brett Marquard</v>
      </c>
      <c r="Z103" s="106">
        <f>[7]Submitter!$F$6</f>
        <v>0</v>
      </c>
      <c r="AA103" s="107"/>
      <c r="AB103" s="107"/>
      <c r="AC103" s="32"/>
      <c r="AD103" s="123"/>
      <c r="AE103" s="123"/>
      <c r="AF103" s="112"/>
    </row>
    <row r="104" spans="1:32" s="5" customFormat="1" ht="127.5" hidden="1" x14ac:dyDescent="0.2">
      <c r="A104" s="157">
        <v>101</v>
      </c>
      <c r="B104" s="29"/>
      <c r="C104" s="29"/>
      <c r="D104" s="29">
        <v>3.3</v>
      </c>
      <c r="E104" s="140" t="s">
        <v>598</v>
      </c>
      <c r="F104" s="30"/>
      <c r="G104" s="30"/>
      <c r="H104" s="31" t="s">
        <v>326</v>
      </c>
      <c r="I104" s="28" t="s">
        <v>601</v>
      </c>
      <c r="J104" s="28"/>
      <c r="K104" s="28" t="s">
        <v>613</v>
      </c>
      <c r="L104" s="150"/>
      <c r="M104" s="25" t="s">
        <v>994</v>
      </c>
      <c r="N104" s="24" t="s">
        <v>87</v>
      </c>
      <c r="O104" s="24"/>
      <c r="P104" s="24"/>
      <c r="Q104" s="24"/>
      <c r="R104" s="25" t="s">
        <v>982</v>
      </c>
      <c r="S104" s="24"/>
      <c r="T104" s="34"/>
      <c r="U104" s="34"/>
      <c r="V104" s="34"/>
      <c r="W104" s="24"/>
      <c r="X104" s="24"/>
      <c r="Y104" s="105" t="str">
        <f>[7]Submitter!$F$3</f>
        <v>Brett Marquard</v>
      </c>
      <c r="Z104" s="106">
        <f>[7]Submitter!$F$6</f>
        <v>0</v>
      </c>
      <c r="AA104" s="107"/>
      <c r="AB104" s="107"/>
      <c r="AC104" s="32"/>
      <c r="AD104" s="123"/>
      <c r="AE104" s="123"/>
      <c r="AF104" s="112"/>
    </row>
    <row r="105" spans="1:32" s="5" customFormat="1" ht="114.75" hidden="1" x14ac:dyDescent="0.2">
      <c r="A105" s="157">
        <v>102</v>
      </c>
      <c r="B105" s="29"/>
      <c r="C105" s="29"/>
      <c r="D105" s="29">
        <v>3.3</v>
      </c>
      <c r="E105" s="140" t="s">
        <v>598</v>
      </c>
      <c r="F105" s="30"/>
      <c r="G105" s="30"/>
      <c r="H105" s="31" t="s">
        <v>317</v>
      </c>
      <c r="I105" s="28" t="s">
        <v>602</v>
      </c>
      <c r="J105" s="28"/>
      <c r="K105" s="28" t="s">
        <v>614</v>
      </c>
      <c r="L105" s="150"/>
      <c r="M105" s="25" t="s">
        <v>997</v>
      </c>
      <c r="N105" s="24" t="s">
        <v>87</v>
      </c>
      <c r="O105" s="24"/>
      <c r="P105" s="24"/>
      <c r="Q105" s="24"/>
      <c r="R105" s="25" t="s">
        <v>1023</v>
      </c>
      <c r="S105" s="24"/>
      <c r="T105" s="34"/>
      <c r="U105" s="34"/>
      <c r="V105" s="34"/>
      <c r="W105" s="24"/>
      <c r="X105" s="24"/>
      <c r="Y105" s="105" t="str">
        <f>[7]Submitter!$F$3</f>
        <v>Brett Marquard</v>
      </c>
      <c r="Z105" s="106">
        <f>[7]Submitter!$F$6</f>
        <v>0</v>
      </c>
      <c r="AA105" s="107"/>
      <c r="AB105" s="107"/>
      <c r="AC105" s="32"/>
      <c r="AD105" s="123"/>
      <c r="AE105" s="123"/>
      <c r="AF105" s="112"/>
    </row>
    <row r="106" spans="1:32" s="5" customFormat="1" ht="76.5" hidden="1" x14ac:dyDescent="0.2">
      <c r="A106" s="157">
        <v>103</v>
      </c>
      <c r="B106" s="29"/>
      <c r="C106" s="29"/>
      <c r="D106" s="29" t="s">
        <v>596</v>
      </c>
      <c r="E106" s="140"/>
      <c r="F106" s="30"/>
      <c r="G106" s="30"/>
      <c r="H106" s="31" t="s">
        <v>326</v>
      </c>
      <c r="I106" s="28"/>
      <c r="J106" s="28"/>
      <c r="K106" s="28" t="s">
        <v>615</v>
      </c>
      <c r="L106" s="150"/>
      <c r="M106" s="25" t="s">
        <v>994</v>
      </c>
      <c r="N106" s="24" t="s">
        <v>91</v>
      </c>
      <c r="O106" s="24"/>
      <c r="P106" s="24"/>
      <c r="Q106" s="24"/>
      <c r="R106" s="25" t="s">
        <v>983</v>
      </c>
      <c r="S106" s="24"/>
      <c r="T106" s="34"/>
      <c r="U106" s="34"/>
      <c r="V106" s="34"/>
      <c r="W106" s="24"/>
      <c r="X106" s="24"/>
      <c r="Y106" s="105" t="str">
        <f>[7]Submitter!$F$3</f>
        <v>Brett Marquard</v>
      </c>
      <c r="Z106" s="106">
        <f>[7]Submitter!$F$6</f>
        <v>0</v>
      </c>
      <c r="AA106" s="107"/>
      <c r="AB106" s="107"/>
      <c r="AC106" s="32"/>
      <c r="AD106" s="123"/>
      <c r="AE106" s="123"/>
      <c r="AF106" s="113"/>
    </row>
    <row r="107" spans="1:32" s="5" customFormat="1" ht="127.5" hidden="1" x14ac:dyDescent="0.2">
      <c r="A107" s="157">
        <v>104</v>
      </c>
      <c r="B107" s="29"/>
      <c r="C107" s="29"/>
      <c r="D107" s="29" t="s">
        <v>595</v>
      </c>
      <c r="E107" s="140" t="s">
        <v>599</v>
      </c>
      <c r="F107" s="30"/>
      <c r="G107" s="30"/>
      <c r="H107" s="31" t="s">
        <v>316</v>
      </c>
      <c r="I107" s="28" t="s">
        <v>603</v>
      </c>
      <c r="J107" s="28" t="s">
        <v>611</v>
      </c>
      <c r="K107" s="28" t="s">
        <v>616</v>
      </c>
      <c r="L107" s="150"/>
      <c r="M107" s="25" t="s">
        <v>994</v>
      </c>
      <c r="N107" s="24" t="s">
        <v>87</v>
      </c>
      <c r="O107" s="24"/>
      <c r="P107" s="24"/>
      <c r="Q107" s="24"/>
      <c r="R107" s="25" t="s">
        <v>992</v>
      </c>
      <c r="S107" s="24"/>
      <c r="T107" s="34"/>
      <c r="U107" s="34"/>
      <c r="V107" s="34"/>
      <c r="W107" s="24"/>
      <c r="X107" s="24"/>
      <c r="Y107" s="105" t="str">
        <f>[7]Submitter!$F$3</f>
        <v>Brett Marquard</v>
      </c>
      <c r="Z107" s="106">
        <f>[7]Submitter!$F$6</f>
        <v>0</v>
      </c>
      <c r="AA107" s="107"/>
      <c r="AB107" s="107"/>
      <c r="AC107" s="32"/>
      <c r="AD107" s="123"/>
      <c r="AE107" s="123"/>
      <c r="AF107" s="113"/>
    </row>
    <row r="108" spans="1:32" s="5" customFormat="1" ht="89.25" x14ac:dyDescent="0.2">
      <c r="A108" s="157">
        <v>105</v>
      </c>
      <c r="B108" s="29"/>
      <c r="C108" s="29"/>
      <c r="D108" s="29">
        <v>3.2</v>
      </c>
      <c r="E108" s="140" t="s">
        <v>415</v>
      </c>
      <c r="F108" s="30"/>
      <c r="G108" s="30"/>
      <c r="H108" s="31" t="s">
        <v>317</v>
      </c>
      <c r="I108" s="28" t="s">
        <v>604</v>
      </c>
      <c r="J108" s="28"/>
      <c r="K108" s="28" t="s">
        <v>617</v>
      </c>
      <c r="L108" s="150"/>
      <c r="M108" s="25" t="s">
        <v>1052</v>
      </c>
      <c r="N108" s="24" t="s">
        <v>87</v>
      </c>
      <c r="O108" s="24"/>
      <c r="P108" s="24"/>
      <c r="Q108" s="24"/>
      <c r="R108" s="25" t="s">
        <v>1051</v>
      </c>
      <c r="S108" s="24"/>
      <c r="T108" s="34"/>
      <c r="U108" s="34"/>
      <c r="V108" s="34"/>
      <c r="W108" s="24"/>
      <c r="X108" s="24"/>
      <c r="Y108" s="105" t="str">
        <f>[7]Submitter!$F$3</f>
        <v>Brett Marquard</v>
      </c>
      <c r="Z108" s="106">
        <f>[7]Submitter!$F$6</f>
        <v>0</v>
      </c>
      <c r="AA108" s="107"/>
      <c r="AB108" s="107"/>
      <c r="AC108" s="32"/>
      <c r="AD108" s="123"/>
      <c r="AE108" s="123"/>
      <c r="AF108" s="114"/>
    </row>
    <row r="109" spans="1:32" s="5" customFormat="1" ht="63.75" hidden="1" x14ac:dyDescent="0.2">
      <c r="A109" s="157">
        <v>106</v>
      </c>
      <c r="B109" s="29"/>
      <c r="C109" s="29"/>
      <c r="D109" s="29" t="s">
        <v>386</v>
      </c>
      <c r="E109" s="140"/>
      <c r="F109" s="30"/>
      <c r="G109" s="30"/>
      <c r="H109" s="31" t="s">
        <v>316</v>
      </c>
      <c r="I109" s="28" t="s">
        <v>605</v>
      </c>
      <c r="J109" s="28"/>
      <c r="K109" s="28" t="s">
        <v>618</v>
      </c>
      <c r="L109" s="150"/>
      <c r="M109" s="25" t="s">
        <v>1050</v>
      </c>
      <c r="N109" s="24" t="s">
        <v>87</v>
      </c>
      <c r="O109" s="24"/>
      <c r="P109" s="24"/>
      <c r="Q109" s="24"/>
      <c r="R109" s="25" t="s">
        <v>1045</v>
      </c>
      <c r="S109" s="24"/>
      <c r="T109" s="34"/>
      <c r="U109" s="34"/>
      <c r="V109" s="34"/>
      <c r="W109" s="24"/>
      <c r="X109" s="24"/>
      <c r="Y109" s="105" t="str">
        <f>[7]Submitter!$F$3</f>
        <v>Brett Marquard</v>
      </c>
      <c r="Z109" s="106">
        <f>[7]Submitter!$F$6</f>
        <v>0</v>
      </c>
      <c r="AA109" s="107"/>
      <c r="AB109" s="107"/>
      <c r="AC109" s="32"/>
      <c r="AD109" s="123"/>
      <c r="AE109" s="123"/>
      <c r="AF109" s="113"/>
    </row>
    <row r="110" spans="1:32" s="5" customFormat="1" ht="127.5" hidden="1" x14ac:dyDescent="0.2">
      <c r="A110" s="157">
        <v>107</v>
      </c>
      <c r="B110" s="29"/>
      <c r="C110" s="29"/>
      <c r="D110" s="29" t="s">
        <v>386</v>
      </c>
      <c r="E110" s="140"/>
      <c r="F110" s="30"/>
      <c r="G110" s="30"/>
      <c r="H110" s="31" t="s">
        <v>317</v>
      </c>
      <c r="I110" s="28" t="s">
        <v>606</v>
      </c>
      <c r="J110" s="28"/>
      <c r="K110" s="28" t="s">
        <v>619</v>
      </c>
      <c r="L110" s="150"/>
      <c r="M110" s="25" t="s">
        <v>1050</v>
      </c>
      <c r="N110" s="24" t="s">
        <v>87</v>
      </c>
      <c r="O110" s="24"/>
      <c r="P110" s="24"/>
      <c r="Q110" s="24"/>
      <c r="R110" s="25" t="s">
        <v>1049</v>
      </c>
      <c r="S110" s="24"/>
      <c r="T110" s="34"/>
      <c r="U110" s="34"/>
      <c r="V110" s="34"/>
      <c r="W110" s="24"/>
      <c r="X110" s="24"/>
      <c r="Y110" s="105" t="str">
        <f>[7]Submitter!$F$3</f>
        <v>Brett Marquard</v>
      </c>
      <c r="Z110" s="106">
        <f>[7]Submitter!$F$6</f>
        <v>0</v>
      </c>
      <c r="AA110" s="107"/>
      <c r="AB110" s="107"/>
      <c r="AC110" s="32"/>
      <c r="AD110" s="123"/>
      <c r="AE110" s="123"/>
      <c r="AF110" s="113"/>
    </row>
    <row r="111" spans="1:32" s="5" customFormat="1" hidden="1" x14ac:dyDescent="0.2">
      <c r="A111" s="157">
        <v>108</v>
      </c>
      <c r="B111" s="29"/>
      <c r="C111" s="29"/>
      <c r="D111" s="29" t="s">
        <v>386</v>
      </c>
      <c r="E111" s="140"/>
      <c r="F111" s="30"/>
      <c r="G111" s="30"/>
      <c r="H111" s="31" t="s">
        <v>321</v>
      </c>
      <c r="I111" s="28" t="s">
        <v>607</v>
      </c>
      <c r="J111" s="28"/>
      <c r="K111" s="28"/>
      <c r="L111" s="150"/>
      <c r="M111" s="25" t="s">
        <v>919</v>
      </c>
      <c r="N111" s="24" t="s">
        <v>86</v>
      </c>
      <c r="O111" s="24"/>
      <c r="P111" s="24"/>
      <c r="Q111" s="24"/>
      <c r="R111" s="25" t="s">
        <v>922</v>
      </c>
      <c r="S111" s="24"/>
      <c r="T111" s="34">
        <v>20</v>
      </c>
      <c r="U111" s="34">
        <v>0</v>
      </c>
      <c r="V111" s="34">
        <v>4</v>
      </c>
      <c r="W111" s="24"/>
      <c r="X111" s="24"/>
      <c r="Y111" s="105" t="str">
        <f>[7]Submitter!$F$3</f>
        <v>Brett Marquard</v>
      </c>
      <c r="Z111" s="106">
        <f>[7]Submitter!$F$6</f>
        <v>0</v>
      </c>
      <c r="AA111" s="107"/>
      <c r="AB111" s="107"/>
      <c r="AC111" s="32"/>
      <c r="AD111" s="123"/>
      <c r="AE111" s="123"/>
      <c r="AF111" s="113"/>
    </row>
    <row r="112" spans="1:32" s="5" customFormat="1" ht="89.25" hidden="1" x14ac:dyDescent="0.2">
      <c r="A112" s="157">
        <v>109</v>
      </c>
      <c r="B112" s="29"/>
      <c r="C112" s="29"/>
      <c r="D112" s="29" t="s">
        <v>386</v>
      </c>
      <c r="E112" s="140"/>
      <c r="F112" s="30"/>
      <c r="G112" s="30"/>
      <c r="H112" s="31" t="s">
        <v>326</v>
      </c>
      <c r="I112" s="28" t="s">
        <v>608</v>
      </c>
      <c r="J112" s="28"/>
      <c r="K112" s="28" t="s">
        <v>620</v>
      </c>
      <c r="L112" s="150"/>
      <c r="M112" s="25" t="s">
        <v>994</v>
      </c>
      <c r="N112" s="24" t="s">
        <v>69</v>
      </c>
      <c r="O112" s="24"/>
      <c r="P112" s="24"/>
      <c r="Q112" s="24"/>
      <c r="R112" s="25" t="s">
        <v>984</v>
      </c>
      <c r="S112" s="24"/>
      <c r="T112" s="34"/>
      <c r="U112" s="34"/>
      <c r="V112" s="34"/>
      <c r="W112" s="24"/>
      <c r="X112" s="24"/>
      <c r="Y112" s="105" t="str">
        <f>[7]Submitter!$F$3</f>
        <v>Brett Marquard</v>
      </c>
      <c r="Z112" s="106">
        <f>[7]Submitter!$F$6</f>
        <v>0</v>
      </c>
      <c r="AA112" s="107"/>
      <c r="AB112" s="107"/>
      <c r="AC112" s="32"/>
      <c r="AD112" s="123"/>
      <c r="AE112" s="123"/>
      <c r="AF112" s="113"/>
    </row>
    <row r="113" spans="1:32" s="5" customFormat="1" ht="38.25" hidden="1" x14ac:dyDescent="0.2">
      <c r="A113" s="157">
        <v>110</v>
      </c>
      <c r="B113" s="29"/>
      <c r="C113" s="29"/>
      <c r="D113" s="29" t="s">
        <v>386</v>
      </c>
      <c r="E113" s="140"/>
      <c r="F113" s="30"/>
      <c r="G113" s="30"/>
      <c r="H113" s="31" t="s">
        <v>316</v>
      </c>
      <c r="I113" s="28" t="s">
        <v>609</v>
      </c>
      <c r="J113" s="28"/>
      <c r="K113" s="28" t="s">
        <v>621</v>
      </c>
      <c r="L113" s="150"/>
      <c r="M113" s="25" t="s">
        <v>997</v>
      </c>
      <c r="N113" s="24" t="s">
        <v>87</v>
      </c>
      <c r="O113" s="24"/>
      <c r="P113" s="24"/>
      <c r="Q113" s="24"/>
      <c r="R113" s="25" t="s">
        <v>1025</v>
      </c>
      <c r="S113" s="24"/>
      <c r="T113" s="34"/>
      <c r="U113" s="34"/>
      <c r="V113" s="34"/>
      <c r="W113" s="24"/>
      <c r="X113" s="24"/>
      <c r="Y113" s="105" t="str">
        <f>[7]Submitter!$F$3</f>
        <v>Brett Marquard</v>
      </c>
      <c r="Z113" s="106">
        <f>[7]Submitter!$F$6</f>
        <v>0</v>
      </c>
      <c r="AA113" s="107"/>
      <c r="AB113" s="107"/>
      <c r="AC113" s="32"/>
      <c r="AD113" s="123"/>
      <c r="AE113" s="123"/>
      <c r="AF113" s="113"/>
    </row>
    <row r="114" spans="1:32" s="5" customFormat="1" ht="140.25" hidden="1" x14ac:dyDescent="0.2">
      <c r="A114" s="157">
        <v>111</v>
      </c>
      <c r="B114" s="29"/>
      <c r="C114" s="29"/>
      <c r="D114" s="29"/>
      <c r="E114" s="140">
        <v>3.7</v>
      </c>
      <c r="F114" s="30"/>
      <c r="G114" s="30"/>
      <c r="H114" s="31" t="s">
        <v>326</v>
      </c>
      <c r="I114" s="28" t="s">
        <v>610</v>
      </c>
      <c r="J114" s="28"/>
      <c r="K114" s="28" t="s">
        <v>622</v>
      </c>
      <c r="L114" s="150"/>
      <c r="M114" s="25" t="s">
        <v>994</v>
      </c>
      <c r="N114" s="24" t="s">
        <v>87</v>
      </c>
      <c r="O114" s="24"/>
      <c r="P114" s="24"/>
      <c r="Q114" s="24"/>
      <c r="R114" s="25" t="s">
        <v>993</v>
      </c>
      <c r="S114" s="24"/>
      <c r="T114" s="34"/>
      <c r="U114" s="34"/>
      <c r="V114" s="34"/>
      <c r="W114" s="24"/>
      <c r="X114" s="24"/>
      <c r="Y114" s="105" t="str">
        <f>[7]Submitter!$F$3</f>
        <v>Brett Marquard</v>
      </c>
      <c r="Z114" s="106">
        <f>[7]Submitter!$F$6</f>
        <v>0</v>
      </c>
      <c r="AA114" s="108"/>
      <c r="AB114" s="108"/>
      <c r="AC114" s="32"/>
      <c r="AD114" s="123"/>
      <c r="AE114" s="123"/>
      <c r="AF114" s="113"/>
    </row>
    <row r="115" spans="1:32" s="5" customFormat="1" ht="89.25" hidden="1" x14ac:dyDescent="0.2">
      <c r="A115" s="157">
        <v>112</v>
      </c>
      <c r="B115" s="29" t="s">
        <v>315</v>
      </c>
      <c r="C115" s="29" t="s">
        <v>623</v>
      </c>
      <c r="D115" s="29">
        <v>1</v>
      </c>
      <c r="E115" s="140" t="s">
        <v>628</v>
      </c>
      <c r="F115" s="30"/>
      <c r="G115" s="30"/>
      <c r="H115" s="31" t="s">
        <v>321</v>
      </c>
      <c r="I115" s="28" t="s">
        <v>632</v>
      </c>
      <c r="J115" s="29" t="s">
        <v>636</v>
      </c>
      <c r="K115" s="28" t="s">
        <v>639</v>
      </c>
      <c r="L115" s="150"/>
      <c r="M115" s="25" t="s">
        <v>919</v>
      </c>
      <c r="N115" s="24" t="s">
        <v>86</v>
      </c>
      <c r="O115" s="24"/>
      <c r="P115" s="24"/>
      <c r="Q115" s="24"/>
      <c r="R115" s="25" t="s">
        <v>916</v>
      </c>
      <c r="S115" s="24"/>
      <c r="T115" s="34">
        <v>20</v>
      </c>
      <c r="U115" s="34">
        <v>0</v>
      </c>
      <c r="V115" s="34">
        <v>4</v>
      </c>
      <c r="W115" s="24"/>
      <c r="X115" s="24"/>
      <c r="Y115" s="105" t="s">
        <v>649</v>
      </c>
      <c r="Z115" s="106" t="s">
        <v>650</v>
      </c>
      <c r="AA115" s="155" t="s">
        <v>651</v>
      </c>
      <c r="AB115" s="156" t="s">
        <v>652</v>
      </c>
      <c r="AC115" s="32"/>
      <c r="AD115" s="123"/>
      <c r="AE115" s="123"/>
      <c r="AF115" s="112"/>
    </row>
    <row r="116" spans="1:32" s="5" customFormat="1" ht="89.25" hidden="1" x14ac:dyDescent="0.2">
      <c r="A116" s="157">
        <v>113</v>
      </c>
      <c r="B116" s="29" t="s">
        <v>315</v>
      </c>
      <c r="C116" s="29" t="s">
        <v>623</v>
      </c>
      <c r="D116" s="29">
        <v>1</v>
      </c>
      <c r="E116" s="140" t="s">
        <v>628</v>
      </c>
      <c r="F116" s="30"/>
      <c r="G116" s="30"/>
      <c r="H116" s="31" t="s">
        <v>321</v>
      </c>
      <c r="I116" s="28"/>
      <c r="J116" s="28"/>
      <c r="K116" s="28" t="s">
        <v>640</v>
      </c>
      <c r="L116" s="150"/>
      <c r="M116" s="25" t="s">
        <v>994</v>
      </c>
      <c r="N116" s="24" t="s">
        <v>86</v>
      </c>
      <c r="O116" s="24"/>
      <c r="P116" s="24"/>
      <c r="Q116" s="24"/>
      <c r="R116" s="25" t="s">
        <v>985</v>
      </c>
      <c r="S116" s="24"/>
      <c r="T116" s="34"/>
      <c r="U116" s="34"/>
      <c r="V116" s="34"/>
      <c r="W116" s="24"/>
      <c r="X116" s="24"/>
      <c r="Y116" s="105" t="s">
        <v>649</v>
      </c>
      <c r="Z116" s="106" t="s">
        <v>650</v>
      </c>
      <c r="AA116" s="155" t="s">
        <v>651</v>
      </c>
      <c r="AB116" s="156" t="s">
        <v>652</v>
      </c>
      <c r="AC116" s="32"/>
      <c r="AD116" s="123"/>
      <c r="AE116" s="123"/>
      <c r="AF116" s="112"/>
    </row>
    <row r="117" spans="1:32" s="5" customFormat="1" ht="89.25" hidden="1" x14ac:dyDescent="0.2">
      <c r="A117" s="157">
        <v>114</v>
      </c>
      <c r="B117" s="29" t="s">
        <v>315</v>
      </c>
      <c r="C117" s="29" t="s">
        <v>623</v>
      </c>
      <c r="D117" s="29">
        <v>1</v>
      </c>
      <c r="E117" s="140" t="s">
        <v>629</v>
      </c>
      <c r="F117" s="30"/>
      <c r="G117" s="30"/>
      <c r="H117" s="31" t="s">
        <v>457</v>
      </c>
      <c r="I117" s="28"/>
      <c r="J117" s="28"/>
      <c r="K117" s="28" t="s">
        <v>641</v>
      </c>
      <c r="L117" s="150"/>
      <c r="M117" s="25" t="s">
        <v>994</v>
      </c>
      <c r="N117" s="24" t="s">
        <v>68</v>
      </c>
      <c r="O117" s="24"/>
      <c r="P117" s="24"/>
      <c r="Q117" s="24"/>
      <c r="R117" s="25" t="s">
        <v>986</v>
      </c>
      <c r="S117" s="24"/>
      <c r="T117" s="34"/>
      <c r="U117" s="34"/>
      <c r="V117" s="34"/>
      <c r="W117" s="24"/>
      <c r="X117" s="24"/>
      <c r="Y117" s="105" t="s">
        <v>649</v>
      </c>
      <c r="Z117" s="106" t="s">
        <v>650</v>
      </c>
      <c r="AA117" s="155" t="s">
        <v>651</v>
      </c>
      <c r="AB117" s="156" t="s">
        <v>652</v>
      </c>
      <c r="AC117" s="32"/>
      <c r="AD117" s="123"/>
      <c r="AE117" s="123"/>
      <c r="AF117" s="112"/>
    </row>
    <row r="118" spans="1:32" s="5" customFormat="1" ht="114.75" hidden="1" x14ac:dyDescent="0.2">
      <c r="A118" s="157">
        <v>115</v>
      </c>
      <c r="B118" s="29" t="s">
        <v>315</v>
      </c>
      <c r="C118" s="29" t="s">
        <v>623</v>
      </c>
      <c r="D118" s="29">
        <v>1</v>
      </c>
      <c r="E118" s="140" t="s">
        <v>629</v>
      </c>
      <c r="F118" s="30"/>
      <c r="G118" s="30"/>
      <c r="H118" s="31" t="s">
        <v>457</v>
      </c>
      <c r="I118" s="28"/>
      <c r="J118" s="28"/>
      <c r="K118" s="28" t="s">
        <v>642</v>
      </c>
      <c r="L118" s="150"/>
      <c r="M118" s="25" t="s">
        <v>994</v>
      </c>
      <c r="N118" s="24" t="s">
        <v>87</v>
      </c>
      <c r="O118" s="24"/>
      <c r="P118" s="24"/>
      <c r="Q118" s="24"/>
      <c r="R118" s="25" t="s">
        <v>987</v>
      </c>
      <c r="S118" s="24"/>
      <c r="T118" s="34"/>
      <c r="U118" s="34"/>
      <c r="V118" s="34"/>
      <c r="W118" s="24"/>
      <c r="X118" s="24"/>
      <c r="Y118" s="105" t="s">
        <v>649</v>
      </c>
      <c r="Z118" s="106" t="s">
        <v>650</v>
      </c>
      <c r="AA118" s="155" t="s">
        <v>651</v>
      </c>
      <c r="AB118" s="156" t="s">
        <v>652</v>
      </c>
      <c r="AC118" s="32"/>
      <c r="AD118" s="123"/>
      <c r="AE118" s="123"/>
      <c r="AF118" s="112"/>
    </row>
    <row r="119" spans="1:32" s="5" customFormat="1" ht="127.5" hidden="1" x14ac:dyDescent="0.2">
      <c r="A119" s="157">
        <v>116</v>
      </c>
      <c r="B119" s="29" t="s">
        <v>315</v>
      </c>
      <c r="C119" s="29" t="s">
        <v>624</v>
      </c>
      <c r="D119" s="29" t="s">
        <v>625</v>
      </c>
      <c r="E119" s="140" t="s">
        <v>630</v>
      </c>
      <c r="F119" s="30"/>
      <c r="G119" s="30"/>
      <c r="H119" s="31" t="s">
        <v>321</v>
      </c>
      <c r="I119" s="28" t="s">
        <v>633</v>
      </c>
      <c r="J119" s="28"/>
      <c r="K119" s="28" t="s">
        <v>643</v>
      </c>
      <c r="L119" s="150"/>
      <c r="M119" s="25" t="s">
        <v>919</v>
      </c>
      <c r="N119" s="24" t="s">
        <v>86</v>
      </c>
      <c r="O119" s="24"/>
      <c r="P119" s="24"/>
      <c r="Q119" s="24"/>
      <c r="R119" s="25" t="s">
        <v>923</v>
      </c>
      <c r="S119" s="24"/>
      <c r="T119" s="34">
        <v>20</v>
      </c>
      <c r="U119" s="34">
        <v>0</v>
      </c>
      <c r="V119" s="34">
        <v>4</v>
      </c>
      <c r="W119" s="24"/>
      <c r="X119" s="24"/>
      <c r="Y119" s="105" t="s">
        <v>649</v>
      </c>
      <c r="Z119" s="106" t="s">
        <v>650</v>
      </c>
      <c r="AA119" s="155" t="s">
        <v>651</v>
      </c>
      <c r="AB119" s="156" t="s">
        <v>652</v>
      </c>
      <c r="AC119" s="32"/>
      <c r="AD119" s="123"/>
      <c r="AE119" s="123"/>
      <c r="AF119" s="113"/>
    </row>
    <row r="120" spans="1:32" s="5" customFormat="1" ht="242.25" hidden="1" x14ac:dyDescent="0.2">
      <c r="A120" s="157">
        <v>117</v>
      </c>
      <c r="B120" s="29" t="s">
        <v>315</v>
      </c>
      <c r="C120" s="29" t="s">
        <v>624</v>
      </c>
      <c r="D120" s="29" t="s">
        <v>625</v>
      </c>
      <c r="E120" s="140" t="s">
        <v>630</v>
      </c>
      <c r="F120" s="30"/>
      <c r="G120" s="30"/>
      <c r="H120" s="31" t="s">
        <v>316</v>
      </c>
      <c r="I120" s="28"/>
      <c r="J120" s="28"/>
      <c r="K120" s="28" t="s">
        <v>644</v>
      </c>
      <c r="L120" s="150"/>
      <c r="M120" s="25" t="s">
        <v>997</v>
      </c>
      <c r="N120" s="24" t="s">
        <v>87</v>
      </c>
      <c r="O120" s="24"/>
      <c r="P120" s="24"/>
      <c r="Q120" s="24"/>
      <c r="R120" s="25" t="s">
        <v>1034</v>
      </c>
      <c r="S120" s="24"/>
      <c r="T120" s="34"/>
      <c r="U120" s="34"/>
      <c r="V120" s="34"/>
      <c r="W120" s="24"/>
      <c r="X120" s="24"/>
      <c r="Y120" s="105" t="s">
        <v>649</v>
      </c>
      <c r="Z120" s="106" t="s">
        <v>650</v>
      </c>
      <c r="AA120" s="155" t="s">
        <v>651</v>
      </c>
      <c r="AB120" s="156" t="s">
        <v>652</v>
      </c>
      <c r="AC120" s="32"/>
      <c r="AD120" s="123"/>
      <c r="AE120" s="123"/>
      <c r="AF120" s="113"/>
    </row>
    <row r="121" spans="1:32" s="5" customFormat="1" ht="102" hidden="1" x14ac:dyDescent="0.2">
      <c r="A121" s="157">
        <v>118</v>
      </c>
      <c r="B121" s="29" t="s">
        <v>315</v>
      </c>
      <c r="C121" s="29" t="s">
        <v>624</v>
      </c>
      <c r="D121" s="29" t="s">
        <v>626</v>
      </c>
      <c r="E121" s="140" t="s">
        <v>485</v>
      </c>
      <c r="F121" s="30"/>
      <c r="G121" s="30"/>
      <c r="H121" s="31" t="s">
        <v>321</v>
      </c>
      <c r="I121" s="28" t="s">
        <v>634</v>
      </c>
      <c r="J121" s="28" t="s">
        <v>637</v>
      </c>
      <c r="K121" s="28"/>
      <c r="L121" s="150"/>
      <c r="M121" s="25" t="s">
        <v>919</v>
      </c>
      <c r="N121" s="24" t="s">
        <v>86</v>
      </c>
      <c r="O121" s="24"/>
      <c r="P121" s="24"/>
      <c r="Q121" s="24"/>
      <c r="R121" s="25" t="s">
        <v>916</v>
      </c>
      <c r="S121" s="24"/>
      <c r="T121" s="34">
        <v>20</v>
      </c>
      <c r="U121" s="34">
        <v>0</v>
      </c>
      <c r="V121" s="34">
        <v>4</v>
      </c>
      <c r="W121" s="24"/>
      <c r="X121" s="24"/>
      <c r="Y121" s="105" t="s">
        <v>649</v>
      </c>
      <c r="Z121" s="106" t="s">
        <v>650</v>
      </c>
      <c r="AA121" s="155" t="s">
        <v>651</v>
      </c>
      <c r="AB121" s="156" t="s">
        <v>652</v>
      </c>
      <c r="AC121" s="32"/>
      <c r="AD121" s="123"/>
      <c r="AE121" s="123"/>
      <c r="AF121" s="114"/>
    </row>
    <row r="122" spans="1:32" s="5" customFormat="1" ht="102" hidden="1" x14ac:dyDescent="0.2">
      <c r="A122" s="157">
        <v>119</v>
      </c>
      <c r="B122" s="29" t="s">
        <v>315</v>
      </c>
      <c r="C122" s="29" t="s">
        <v>624</v>
      </c>
      <c r="D122" s="29" t="s">
        <v>626</v>
      </c>
      <c r="E122" s="140" t="s">
        <v>485</v>
      </c>
      <c r="F122" s="30"/>
      <c r="G122" s="30"/>
      <c r="H122" s="31" t="s">
        <v>321</v>
      </c>
      <c r="I122" s="28" t="s">
        <v>635</v>
      </c>
      <c r="J122" s="28" t="s">
        <v>638</v>
      </c>
      <c r="K122" s="28"/>
      <c r="L122" s="150"/>
      <c r="M122" s="25" t="s">
        <v>919</v>
      </c>
      <c r="N122" s="24" t="s">
        <v>86</v>
      </c>
      <c r="O122" s="24"/>
      <c r="P122" s="24"/>
      <c r="Q122" s="24"/>
      <c r="R122" s="25" t="s">
        <v>924</v>
      </c>
      <c r="S122" s="24"/>
      <c r="T122" s="34">
        <v>20</v>
      </c>
      <c r="U122" s="34">
        <v>0</v>
      </c>
      <c r="V122" s="34">
        <v>4</v>
      </c>
      <c r="W122" s="24"/>
      <c r="X122" s="24"/>
      <c r="Y122" s="105" t="s">
        <v>649</v>
      </c>
      <c r="Z122" s="106" t="s">
        <v>650</v>
      </c>
      <c r="AA122" s="155" t="s">
        <v>651</v>
      </c>
      <c r="AB122" s="156" t="s">
        <v>652</v>
      </c>
      <c r="AC122" s="32"/>
      <c r="AD122" s="123"/>
      <c r="AE122" s="123"/>
      <c r="AF122" s="113"/>
    </row>
    <row r="123" spans="1:32" s="5" customFormat="1" ht="89.25" hidden="1" x14ac:dyDescent="0.2">
      <c r="A123" s="157">
        <v>120</v>
      </c>
      <c r="B123" s="29" t="s">
        <v>315</v>
      </c>
      <c r="C123" s="29" t="s">
        <v>624</v>
      </c>
      <c r="D123" s="29" t="s">
        <v>626</v>
      </c>
      <c r="E123" s="140" t="s">
        <v>631</v>
      </c>
      <c r="F123" s="30"/>
      <c r="G123" s="30"/>
      <c r="H123" s="31" t="s">
        <v>334</v>
      </c>
      <c r="I123" s="28"/>
      <c r="J123" s="28"/>
      <c r="K123" s="28" t="s">
        <v>645</v>
      </c>
      <c r="L123" s="150"/>
      <c r="M123" s="25" t="s">
        <v>994</v>
      </c>
      <c r="N123" s="24" t="s">
        <v>86</v>
      </c>
      <c r="O123" s="24"/>
      <c r="P123" s="24"/>
      <c r="Q123" s="24"/>
      <c r="R123" s="25" t="s">
        <v>988</v>
      </c>
      <c r="S123" s="24"/>
      <c r="T123" s="34"/>
      <c r="U123" s="34"/>
      <c r="V123" s="34"/>
      <c r="W123" s="24"/>
      <c r="X123" s="24"/>
      <c r="Y123" s="105" t="s">
        <v>649</v>
      </c>
      <c r="Z123" s="106" t="s">
        <v>650</v>
      </c>
      <c r="AA123" s="155" t="s">
        <v>651</v>
      </c>
      <c r="AB123" s="156" t="s">
        <v>652</v>
      </c>
      <c r="AC123" s="32"/>
      <c r="AD123" s="123"/>
      <c r="AE123" s="123"/>
      <c r="AF123" s="113"/>
    </row>
    <row r="124" spans="1:32" s="5" customFormat="1" ht="89.25" hidden="1" x14ac:dyDescent="0.2">
      <c r="A124" s="157">
        <v>121</v>
      </c>
      <c r="B124" s="29" t="s">
        <v>315</v>
      </c>
      <c r="C124" s="29" t="s">
        <v>624</v>
      </c>
      <c r="D124" s="29" t="s">
        <v>627</v>
      </c>
      <c r="E124" s="140"/>
      <c r="F124" s="30"/>
      <c r="G124" s="30"/>
      <c r="H124" s="31" t="s">
        <v>334</v>
      </c>
      <c r="I124" s="28"/>
      <c r="J124" s="28"/>
      <c r="K124" s="28" t="s">
        <v>646</v>
      </c>
      <c r="L124" s="150"/>
      <c r="M124" s="25" t="s">
        <v>994</v>
      </c>
      <c r="N124" s="24" t="s">
        <v>86</v>
      </c>
      <c r="O124" s="24"/>
      <c r="P124" s="24"/>
      <c r="Q124" s="24"/>
      <c r="R124" s="25" t="s">
        <v>989</v>
      </c>
      <c r="S124" s="24"/>
      <c r="T124" s="34"/>
      <c r="U124" s="34"/>
      <c r="V124" s="34"/>
      <c r="W124" s="24"/>
      <c r="X124" s="24"/>
      <c r="Y124" s="105" t="s">
        <v>649</v>
      </c>
      <c r="Z124" s="106" t="s">
        <v>650</v>
      </c>
      <c r="AA124" s="155" t="s">
        <v>651</v>
      </c>
      <c r="AB124" s="156" t="s">
        <v>652</v>
      </c>
      <c r="AC124" s="32"/>
      <c r="AD124" s="123"/>
      <c r="AE124" s="123"/>
      <c r="AF124" s="113"/>
    </row>
    <row r="125" spans="1:32" s="5" customFormat="1" ht="409.5" hidden="1" x14ac:dyDescent="0.2">
      <c r="A125" s="157">
        <v>122</v>
      </c>
      <c r="B125" s="29" t="s">
        <v>315</v>
      </c>
      <c r="C125" s="29" t="s">
        <v>624</v>
      </c>
      <c r="D125" s="29" t="s">
        <v>627</v>
      </c>
      <c r="E125" s="140"/>
      <c r="F125" s="30"/>
      <c r="G125" s="30"/>
      <c r="H125" s="31" t="s">
        <v>334</v>
      </c>
      <c r="I125" s="28"/>
      <c r="J125" s="28"/>
      <c r="K125" s="28" t="s">
        <v>647</v>
      </c>
      <c r="L125" s="150"/>
      <c r="M125" s="25" t="s">
        <v>997</v>
      </c>
      <c r="N125" s="24" t="s">
        <v>87</v>
      </c>
      <c r="O125" s="24"/>
      <c r="P125" s="24"/>
      <c r="Q125" s="24"/>
      <c r="R125" s="25" t="s">
        <v>1026</v>
      </c>
      <c r="S125" s="24"/>
      <c r="T125" s="34"/>
      <c r="U125" s="34"/>
      <c r="V125" s="34"/>
      <c r="W125" s="24"/>
      <c r="X125" s="24"/>
      <c r="Y125" s="105" t="s">
        <v>649</v>
      </c>
      <c r="Z125" s="106" t="s">
        <v>650</v>
      </c>
      <c r="AA125" s="155" t="s">
        <v>651</v>
      </c>
      <c r="AB125" s="156" t="s">
        <v>652</v>
      </c>
      <c r="AC125" s="32"/>
      <c r="AD125" s="123"/>
      <c r="AE125" s="123"/>
      <c r="AF125" s="113"/>
    </row>
    <row r="126" spans="1:32" s="5" customFormat="1" ht="165.75" hidden="1" x14ac:dyDescent="0.2">
      <c r="A126" s="157">
        <v>123</v>
      </c>
      <c r="B126" s="29" t="s">
        <v>315</v>
      </c>
      <c r="C126" s="29" t="s">
        <v>624</v>
      </c>
      <c r="D126" s="29" t="s">
        <v>627</v>
      </c>
      <c r="E126" s="140"/>
      <c r="F126" s="30"/>
      <c r="G126" s="30"/>
      <c r="H126" s="31" t="s">
        <v>321</v>
      </c>
      <c r="I126" s="28"/>
      <c r="J126" s="28"/>
      <c r="K126" s="28" t="s">
        <v>648</v>
      </c>
      <c r="L126" s="150"/>
      <c r="M126" s="25" t="s">
        <v>919</v>
      </c>
      <c r="N126" s="24" t="s">
        <v>86</v>
      </c>
      <c r="O126" s="24"/>
      <c r="P126" s="24"/>
      <c r="Q126" s="24"/>
      <c r="R126" s="25" t="s">
        <v>925</v>
      </c>
      <c r="S126" s="24"/>
      <c r="T126" s="34">
        <v>20</v>
      </c>
      <c r="U126" s="34">
        <v>0</v>
      </c>
      <c r="V126" s="34">
        <v>4</v>
      </c>
      <c r="W126" s="24"/>
      <c r="X126" s="24"/>
      <c r="Y126" s="105" t="s">
        <v>649</v>
      </c>
      <c r="Z126" s="106" t="s">
        <v>650</v>
      </c>
      <c r="AA126" s="155" t="s">
        <v>651</v>
      </c>
      <c r="AB126" s="156" t="s">
        <v>652</v>
      </c>
      <c r="AC126" s="32"/>
      <c r="AD126" s="123"/>
      <c r="AE126" s="123"/>
      <c r="AF126" s="113"/>
    </row>
    <row r="127" spans="1:32" s="5" customFormat="1" ht="102" hidden="1" x14ac:dyDescent="0.2">
      <c r="A127" s="157">
        <v>124</v>
      </c>
      <c r="B127" s="29" t="s">
        <v>315</v>
      </c>
      <c r="C127" s="29" t="s">
        <v>653</v>
      </c>
      <c r="D127" s="29">
        <v>1</v>
      </c>
      <c r="E127" s="140">
        <v>1.3</v>
      </c>
      <c r="F127" s="30"/>
      <c r="G127" s="30"/>
      <c r="H127" s="31" t="s">
        <v>334</v>
      </c>
      <c r="I127" s="28" t="s">
        <v>657</v>
      </c>
      <c r="J127" s="28" t="s">
        <v>697</v>
      </c>
      <c r="K127" s="28" t="s">
        <v>719</v>
      </c>
      <c r="L127" s="150"/>
      <c r="M127" s="25" t="s">
        <v>940</v>
      </c>
      <c r="N127" s="24" t="s">
        <v>86</v>
      </c>
      <c r="O127" s="24"/>
      <c r="P127" s="24"/>
      <c r="Q127" s="24"/>
      <c r="R127" s="25" t="s">
        <v>954</v>
      </c>
      <c r="S127" s="24"/>
      <c r="T127" s="34">
        <v>15</v>
      </c>
      <c r="U127" s="34">
        <v>0</v>
      </c>
      <c r="V127" s="34">
        <v>0</v>
      </c>
      <c r="W127" s="24"/>
      <c r="X127" s="24"/>
      <c r="Y127" s="105" t="str">
        <f>[8]Submitter!$F$3</f>
        <v>David Tao</v>
      </c>
      <c r="Z127" s="106" t="str">
        <f>[8]Submitter!$F$6</f>
        <v>ICSA Labs</v>
      </c>
      <c r="AA127" s="107"/>
      <c r="AB127" s="107"/>
      <c r="AC127" s="32"/>
      <c r="AD127" s="123"/>
      <c r="AE127" s="123"/>
      <c r="AF127" s="112"/>
    </row>
    <row r="128" spans="1:32" s="5" customFormat="1" ht="114.75" hidden="1" x14ac:dyDescent="0.2">
      <c r="A128" s="157">
        <v>125</v>
      </c>
      <c r="B128" s="29" t="s">
        <v>315</v>
      </c>
      <c r="C128" s="29" t="s">
        <v>653</v>
      </c>
      <c r="D128" s="29">
        <v>2</v>
      </c>
      <c r="E128" s="140">
        <v>2.1</v>
      </c>
      <c r="F128" s="30"/>
      <c r="G128" s="30"/>
      <c r="H128" s="31" t="s">
        <v>321</v>
      </c>
      <c r="I128" s="28" t="s">
        <v>658</v>
      </c>
      <c r="J128" s="28" t="s">
        <v>698</v>
      </c>
      <c r="K128" s="28" t="s">
        <v>720</v>
      </c>
      <c r="L128" s="150"/>
      <c r="M128" s="25" t="s">
        <v>940</v>
      </c>
      <c r="N128" s="24" t="s">
        <v>86</v>
      </c>
      <c r="O128" s="24"/>
      <c r="P128" s="24"/>
      <c r="Q128" s="24"/>
      <c r="R128" s="25" t="s">
        <v>954</v>
      </c>
      <c r="S128" s="24"/>
      <c r="T128" s="34">
        <v>15</v>
      </c>
      <c r="U128" s="34">
        <v>0</v>
      </c>
      <c r="V128" s="34">
        <v>0</v>
      </c>
      <c r="W128" s="24"/>
      <c r="X128" s="24"/>
      <c r="Y128" s="105" t="str">
        <f>[8]Submitter!$F$3</f>
        <v>David Tao</v>
      </c>
      <c r="Z128" s="106" t="str">
        <f>[8]Submitter!$F$6</f>
        <v>ICSA Labs</v>
      </c>
      <c r="AA128" s="107"/>
      <c r="AB128" s="107"/>
      <c r="AC128" s="32"/>
      <c r="AD128" s="123"/>
      <c r="AE128" s="123"/>
      <c r="AF128" s="112"/>
    </row>
    <row r="129" spans="1:32" s="5" customFormat="1" ht="102" hidden="1" x14ac:dyDescent="0.2">
      <c r="A129" s="157">
        <v>126</v>
      </c>
      <c r="B129" s="29" t="s">
        <v>315</v>
      </c>
      <c r="C129" s="29" t="s">
        <v>653</v>
      </c>
      <c r="D129" s="29">
        <v>2</v>
      </c>
      <c r="E129" s="140">
        <v>2.2999999999999998</v>
      </c>
      <c r="F129" s="30"/>
      <c r="G129" s="30"/>
      <c r="H129" s="31" t="s">
        <v>321</v>
      </c>
      <c r="I129" s="28" t="s">
        <v>659</v>
      </c>
      <c r="J129" s="28" t="s">
        <v>699</v>
      </c>
      <c r="K129" s="28">
        <v>2</v>
      </c>
      <c r="L129" s="150"/>
      <c r="M129" s="25" t="s">
        <v>919</v>
      </c>
      <c r="N129" s="24" t="s">
        <v>86</v>
      </c>
      <c r="O129" s="24"/>
      <c r="P129" s="24"/>
      <c r="Q129" s="24"/>
      <c r="R129" s="25" t="s">
        <v>916</v>
      </c>
      <c r="S129" s="24"/>
      <c r="T129" s="34">
        <v>20</v>
      </c>
      <c r="U129" s="34">
        <v>0</v>
      </c>
      <c r="V129" s="34">
        <v>4</v>
      </c>
      <c r="W129" s="24"/>
      <c r="X129" s="24"/>
      <c r="Y129" s="105" t="str">
        <f>[8]Submitter!$F$3</f>
        <v>David Tao</v>
      </c>
      <c r="Z129" s="106" t="str">
        <f>[8]Submitter!$F$6</f>
        <v>ICSA Labs</v>
      </c>
      <c r="AA129" s="107"/>
      <c r="AB129" s="107"/>
      <c r="AC129" s="32"/>
      <c r="AD129" s="123"/>
      <c r="AE129" s="123"/>
      <c r="AF129" s="112"/>
    </row>
    <row r="130" spans="1:32" s="5" customFormat="1" ht="102" hidden="1" x14ac:dyDescent="0.2">
      <c r="A130" s="157">
        <v>127</v>
      </c>
      <c r="B130" s="29" t="s">
        <v>315</v>
      </c>
      <c r="C130" s="29" t="s">
        <v>653</v>
      </c>
      <c r="D130" s="29">
        <v>2</v>
      </c>
      <c r="E130" s="140">
        <v>2.2999999999999998</v>
      </c>
      <c r="F130" s="30"/>
      <c r="G130" s="30"/>
      <c r="H130" s="31" t="s">
        <v>321</v>
      </c>
      <c r="I130" s="28" t="s">
        <v>660</v>
      </c>
      <c r="J130" s="28" t="s">
        <v>700</v>
      </c>
      <c r="K130" s="28"/>
      <c r="L130" s="150"/>
      <c r="M130" s="25" t="s">
        <v>919</v>
      </c>
      <c r="N130" s="24" t="s">
        <v>86</v>
      </c>
      <c r="O130" s="24"/>
      <c r="P130" s="24"/>
      <c r="Q130" s="24"/>
      <c r="R130" s="25" t="s">
        <v>916</v>
      </c>
      <c r="S130" s="24"/>
      <c r="T130" s="34">
        <v>20</v>
      </c>
      <c r="U130" s="34">
        <v>0</v>
      </c>
      <c r="V130" s="34">
        <v>4</v>
      </c>
      <c r="W130" s="24"/>
      <c r="X130" s="24"/>
      <c r="Y130" s="105" t="str">
        <f>[8]Submitter!$F$3</f>
        <v>David Tao</v>
      </c>
      <c r="Z130" s="106" t="str">
        <f>[8]Submitter!$F$6</f>
        <v>ICSA Labs</v>
      </c>
      <c r="AA130" s="107"/>
      <c r="AB130" s="107"/>
      <c r="AC130" s="32"/>
      <c r="AD130" s="123"/>
      <c r="AE130" s="123"/>
      <c r="AF130" s="113"/>
    </row>
    <row r="131" spans="1:32" s="5" customFormat="1" ht="114.75" hidden="1" x14ac:dyDescent="0.2">
      <c r="A131" s="157">
        <v>128</v>
      </c>
      <c r="B131" s="29" t="s">
        <v>315</v>
      </c>
      <c r="C131" s="29" t="s">
        <v>653</v>
      </c>
      <c r="D131" s="29">
        <v>2</v>
      </c>
      <c r="E131" s="140">
        <v>2.2999999999999998</v>
      </c>
      <c r="F131" s="30"/>
      <c r="G131" s="30"/>
      <c r="H131" s="31" t="s">
        <v>457</v>
      </c>
      <c r="I131" s="28"/>
      <c r="J131" s="28"/>
      <c r="K131" s="28" t="s">
        <v>721</v>
      </c>
      <c r="L131" s="150"/>
      <c r="M131" s="25" t="s">
        <v>1050</v>
      </c>
      <c r="N131" s="24" t="s">
        <v>87</v>
      </c>
      <c r="O131" s="24"/>
      <c r="P131" s="24"/>
      <c r="Q131" s="24"/>
      <c r="R131" s="25" t="s">
        <v>1046</v>
      </c>
      <c r="S131" s="24"/>
      <c r="T131" s="34"/>
      <c r="U131" s="34"/>
      <c r="V131" s="34"/>
      <c r="W131" s="24"/>
      <c r="X131" s="24"/>
      <c r="Y131" s="105" t="str">
        <f>[8]Submitter!$F$3</f>
        <v>David Tao</v>
      </c>
      <c r="Z131" s="106" t="str">
        <f>[8]Submitter!$F$6</f>
        <v>ICSA Labs</v>
      </c>
      <c r="AA131" s="107"/>
      <c r="AB131" s="107"/>
      <c r="AC131" s="32"/>
      <c r="AD131" s="123"/>
      <c r="AE131" s="123"/>
      <c r="AF131" s="113"/>
    </row>
    <row r="132" spans="1:32" s="5" customFormat="1" ht="102" hidden="1" x14ac:dyDescent="0.2">
      <c r="A132" s="157">
        <v>129</v>
      </c>
      <c r="B132" s="29" t="s">
        <v>315</v>
      </c>
      <c r="C132" s="29" t="s">
        <v>653</v>
      </c>
      <c r="D132" s="29">
        <v>3</v>
      </c>
      <c r="E132" s="140" t="s">
        <v>413</v>
      </c>
      <c r="F132" s="30"/>
      <c r="G132" s="30"/>
      <c r="H132" s="31" t="s">
        <v>321</v>
      </c>
      <c r="I132" s="28" t="s">
        <v>661</v>
      </c>
      <c r="J132" s="28" t="s">
        <v>701</v>
      </c>
      <c r="K132" s="28"/>
      <c r="L132" s="150"/>
      <c r="M132" s="25" t="s">
        <v>919</v>
      </c>
      <c r="N132" s="24" t="s">
        <v>86</v>
      </c>
      <c r="O132" s="24"/>
      <c r="P132" s="24"/>
      <c r="Q132" s="24"/>
      <c r="R132" s="25" t="s">
        <v>916</v>
      </c>
      <c r="S132" s="24"/>
      <c r="T132" s="34">
        <v>20</v>
      </c>
      <c r="U132" s="34">
        <v>0</v>
      </c>
      <c r="V132" s="34">
        <v>4</v>
      </c>
      <c r="W132" s="24"/>
      <c r="X132" s="24"/>
      <c r="Y132" s="105" t="str">
        <f>[8]Submitter!$F$3</f>
        <v>David Tao</v>
      </c>
      <c r="Z132" s="106" t="str">
        <f>[8]Submitter!$F$6</f>
        <v>ICSA Labs</v>
      </c>
      <c r="AA132" s="107"/>
      <c r="AB132" s="107"/>
      <c r="AC132" s="32"/>
      <c r="AD132" s="123"/>
      <c r="AE132" s="123"/>
      <c r="AF132" s="114"/>
    </row>
    <row r="133" spans="1:32" s="5" customFormat="1" ht="102" hidden="1" x14ac:dyDescent="0.2">
      <c r="A133" s="157">
        <v>130</v>
      </c>
      <c r="B133" s="29" t="s">
        <v>315</v>
      </c>
      <c r="C133" s="29" t="s">
        <v>653</v>
      </c>
      <c r="D133" s="29">
        <v>3</v>
      </c>
      <c r="E133" s="140" t="s">
        <v>414</v>
      </c>
      <c r="F133" s="30"/>
      <c r="G133" s="30"/>
      <c r="H133" s="31" t="s">
        <v>334</v>
      </c>
      <c r="I133" s="28" t="s">
        <v>662</v>
      </c>
      <c r="J133" s="28" t="s">
        <v>702</v>
      </c>
      <c r="K133" s="28"/>
      <c r="L133" s="150"/>
      <c r="M133" s="25" t="s">
        <v>940</v>
      </c>
      <c r="N133" s="24" t="s">
        <v>86</v>
      </c>
      <c r="O133" s="24"/>
      <c r="P133" s="24"/>
      <c r="Q133" s="24"/>
      <c r="R133" s="25" t="s">
        <v>965</v>
      </c>
      <c r="S133" s="24"/>
      <c r="T133" s="34">
        <v>15</v>
      </c>
      <c r="U133" s="34">
        <v>0</v>
      </c>
      <c r="V133" s="34">
        <v>0</v>
      </c>
      <c r="W133" s="24"/>
      <c r="X133" s="24"/>
      <c r="Y133" s="105" t="str">
        <f>[8]Submitter!$F$3</f>
        <v>David Tao</v>
      </c>
      <c r="Z133" s="106" t="str">
        <f>[8]Submitter!$F$6</f>
        <v>ICSA Labs</v>
      </c>
      <c r="AA133" s="107"/>
      <c r="AB133" s="107"/>
      <c r="AC133" s="32"/>
      <c r="AD133" s="123"/>
      <c r="AE133" s="123"/>
      <c r="AF133" s="113"/>
    </row>
    <row r="134" spans="1:32" s="5" customFormat="1" ht="102" hidden="1" x14ac:dyDescent="0.2">
      <c r="A134" s="157">
        <v>131</v>
      </c>
      <c r="B134" s="29" t="s">
        <v>315</v>
      </c>
      <c r="C134" s="29" t="s">
        <v>653</v>
      </c>
      <c r="D134" s="29">
        <v>3</v>
      </c>
      <c r="E134" s="140">
        <v>3.3</v>
      </c>
      <c r="F134" s="30"/>
      <c r="G134" s="30"/>
      <c r="H134" s="31" t="s">
        <v>316</v>
      </c>
      <c r="I134" s="28" t="s">
        <v>663</v>
      </c>
      <c r="J134" s="28"/>
      <c r="K134" s="28" t="s">
        <v>722</v>
      </c>
      <c r="L134" s="150"/>
      <c r="M134" s="25" t="s">
        <v>940</v>
      </c>
      <c r="N134" s="24" t="s">
        <v>86</v>
      </c>
      <c r="O134" s="24"/>
      <c r="P134" s="24"/>
      <c r="Q134" s="24"/>
      <c r="R134" s="25" t="s">
        <v>899</v>
      </c>
      <c r="S134" s="24"/>
      <c r="T134" s="34">
        <v>15</v>
      </c>
      <c r="U134" s="34">
        <v>0</v>
      </c>
      <c r="V134" s="34">
        <v>0</v>
      </c>
      <c r="W134" s="24"/>
      <c r="X134" s="24"/>
      <c r="Y134" s="105" t="str">
        <f>[8]Submitter!$F$3</f>
        <v>David Tao</v>
      </c>
      <c r="Z134" s="106" t="str">
        <f>[8]Submitter!$F$6</f>
        <v>ICSA Labs</v>
      </c>
      <c r="AA134" s="107"/>
      <c r="AB134" s="107"/>
      <c r="AC134" s="32"/>
      <c r="AD134" s="123"/>
      <c r="AE134" s="123"/>
      <c r="AF134" s="113"/>
    </row>
    <row r="135" spans="1:32" s="5" customFormat="1" ht="102" hidden="1" x14ac:dyDescent="0.2">
      <c r="A135" s="157">
        <v>132</v>
      </c>
      <c r="B135" s="29" t="s">
        <v>315</v>
      </c>
      <c r="C135" s="29" t="s">
        <v>653</v>
      </c>
      <c r="D135" s="29">
        <v>3</v>
      </c>
      <c r="E135" s="140">
        <v>3.4</v>
      </c>
      <c r="F135" s="30"/>
      <c r="G135" s="30"/>
      <c r="H135" s="31" t="s">
        <v>321</v>
      </c>
      <c r="I135" s="28" t="s">
        <v>664</v>
      </c>
      <c r="J135" s="28" t="s">
        <v>703</v>
      </c>
      <c r="K135" s="28"/>
      <c r="L135" s="150"/>
      <c r="M135" s="25" t="s">
        <v>919</v>
      </c>
      <c r="N135" s="24" t="s">
        <v>86</v>
      </c>
      <c r="O135" s="24"/>
      <c r="P135" s="24"/>
      <c r="Q135" s="24"/>
      <c r="R135" s="25" t="s">
        <v>916</v>
      </c>
      <c r="S135" s="24"/>
      <c r="T135" s="34">
        <v>20</v>
      </c>
      <c r="U135" s="34">
        <v>0</v>
      </c>
      <c r="V135" s="34">
        <v>4</v>
      </c>
      <c r="W135" s="24"/>
      <c r="X135" s="24"/>
      <c r="Y135" s="105" t="str">
        <f>[8]Submitter!$F$3</f>
        <v>David Tao</v>
      </c>
      <c r="Z135" s="106" t="str">
        <f>[8]Submitter!$F$6</f>
        <v>ICSA Labs</v>
      </c>
      <c r="AA135" s="107"/>
      <c r="AB135" s="107"/>
      <c r="AC135" s="32"/>
      <c r="AD135" s="123"/>
      <c r="AE135" s="123"/>
      <c r="AF135" s="113"/>
    </row>
    <row r="136" spans="1:32" s="5" customFormat="1" ht="102" hidden="1" x14ac:dyDescent="0.2">
      <c r="A136" s="157">
        <v>133</v>
      </c>
      <c r="B136" s="29" t="s">
        <v>315</v>
      </c>
      <c r="C136" s="29" t="s">
        <v>653</v>
      </c>
      <c r="D136" s="29">
        <v>3</v>
      </c>
      <c r="E136" s="140">
        <v>3.4</v>
      </c>
      <c r="F136" s="30"/>
      <c r="G136" s="30"/>
      <c r="H136" s="31" t="s">
        <v>316</v>
      </c>
      <c r="I136" s="28" t="s">
        <v>665</v>
      </c>
      <c r="J136" s="28"/>
      <c r="K136" s="28" t="s">
        <v>723</v>
      </c>
      <c r="L136" s="150"/>
      <c r="M136" s="25" t="s">
        <v>935</v>
      </c>
      <c r="N136" s="24" t="s">
        <v>86</v>
      </c>
      <c r="O136" s="24"/>
      <c r="P136" s="24"/>
      <c r="Q136" s="24"/>
      <c r="R136" s="25" t="s">
        <v>900</v>
      </c>
      <c r="S136" s="24"/>
      <c r="T136" s="34">
        <v>20</v>
      </c>
      <c r="U136" s="34">
        <v>0</v>
      </c>
      <c r="V136" s="34">
        <v>4</v>
      </c>
      <c r="W136" s="24"/>
      <c r="X136" s="24"/>
      <c r="Y136" s="105" t="str">
        <f>[8]Submitter!$F$3</f>
        <v>David Tao</v>
      </c>
      <c r="Z136" s="106" t="str">
        <f>[8]Submitter!$F$6</f>
        <v>ICSA Labs</v>
      </c>
      <c r="AA136" s="107"/>
      <c r="AB136" s="107"/>
      <c r="AC136" s="32"/>
      <c r="AD136" s="123"/>
      <c r="AE136" s="123"/>
      <c r="AF136" s="113"/>
    </row>
    <row r="137" spans="1:32" s="5" customFormat="1" ht="102" hidden="1" x14ac:dyDescent="0.2">
      <c r="A137" s="157">
        <v>134</v>
      </c>
      <c r="B137" s="29" t="s">
        <v>315</v>
      </c>
      <c r="C137" s="29" t="s">
        <v>653</v>
      </c>
      <c r="D137" s="29">
        <v>3</v>
      </c>
      <c r="E137" s="140">
        <v>3.5</v>
      </c>
      <c r="F137" s="30"/>
      <c r="G137" s="30"/>
      <c r="H137" s="31" t="s">
        <v>321</v>
      </c>
      <c r="I137" s="28" t="s">
        <v>666</v>
      </c>
      <c r="J137" s="28" t="s">
        <v>704</v>
      </c>
      <c r="K137" s="28"/>
      <c r="L137" s="150"/>
      <c r="M137" s="25" t="s">
        <v>919</v>
      </c>
      <c r="N137" s="24" t="s">
        <v>86</v>
      </c>
      <c r="O137" s="24"/>
      <c r="P137" s="24"/>
      <c r="Q137" s="24"/>
      <c r="R137" s="25" t="s">
        <v>916</v>
      </c>
      <c r="S137" s="24"/>
      <c r="T137" s="34">
        <v>20</v>
      </c>
      <c r="U137" s="34">
        <v>0</v>
      </c>
      <c r="V137" s="34">
        <v>4</v>
      </c>
      <c r="W137" s="24"/>
      <c r="X137" s="24"/>
      <c r="Y137" s="105" t="str">
        <f>[8]Submitter!$F$3</f>
        <v>David Tao</v>
      </c>
      <c r="Z137" s="106" t="str">
        <f>[8]Submitter!$F$6</f>
        <v>ICSA Labs</v>
      </c>
      <c r="AA137" s="107"/>
      <c r="AB137" s="107"/>
      <c r="AC137" s="32"/>
      <c r="AD137" s="123"/>
      <c r="AE137" s="123"/>
      <c r="AF137" s="113"/>
    </row>
    <row r="138" spans="1:32" s="5" customFormat="1" ht="102" hidden="1" x14ac:dyDescent="0.2">
      <c r="A138" s="157">
        <v>135</v>
      </c>
      <c r="B138" s="29" t="s">
        <v>315</v>
      </c>
      <c r="C138" s="29" t="s">
        <v>653</v>
      </c>
      <c r="D138" s="29">
        <v>3</v>
      </c>
      <c r="E138" s="140">
        <v>3.4</v>
      </c>
      <c r="F138" s="30"/>
      <c r="G138" s="30"/>
      <c r="H138" s="31" t="s">
        <v>321</v>
      </c>
      <c r="I138" s="28" t="s">
        <v>667</v>
      </c>
      <c r="J138" s="28" t="s">
        <v>705</v>
      </c>
      <c r="K138" s="28"/>
      <c r="L138" s="150"/>
      <c r="M138" s="25" t="s">
        <v>919</v>
      </c>
      <c r="N138" s="24" t="s">
        <v>86</v>
      </c>
      <c r="O138" s="24"/>
      <c r="P138" s="24"/>
      <c r="Q138" s="24"/>
      <c r="R138" s="25" t="s">
        <v>916</v>
      </c>
      <c r="S138" s="24"/>
      <c r="T138" s="34">
        <v>20</v>
      </c>
      <c r="U138" s="34">
        <v>0</v>
      </c>
      <c r="V138" s="34">
        <v>4</v>
      </c>
      <c r="W138" s="24"/>
      <c r="X138" s="24"/>
      <c r="Y138" s="105" t="str">
        <f>[8]Submitter!$F$3</f>
        <v>David Tao</v>
      </c>
      <c r="Z138" s="106" t="str">
        <f>[8]Submitter!$F$6</f>
        <v>ICSA Labs</v>
      </c>
      <c r="AA138" s="108"/>
      <c r="AB138" s="108"/>
      <c r="AC138" s="32"/>
      <c r="AD138" s="123"/>
      <c r="AE138" s="123"/>
      <c r="AF138" s="113"/>
    </row>
    <row r="139" spans="1:32" s="5" customFormat="1" ht="102" hidden="1" x14ac:dyDescent="0.2">
      <c r="A139" s="157">
        <v>136</v>
      </c>
      <c r="B139" s="29" t="s">
        <v>315</v>
      </c>
      <c r="C139" s="29" t="s">
        <v>653</v>
      </c>
      <c r="D139" s="29">
        <v>3</v>
      </c>
      <c r="E139" s="140">
        <v>3.5</v>
      </c>
      <c r="F139" s="30"/>
      <c r="G139" s="30"/>
      <c r="H139" s="31" t="s">
        <v>321</v>
      </c>
      <c r="I139" s="28"/>
      <c r="J139" s="28"/>
      <c r="K139" s="28"/>
      <c r="L139" s="150"/>
      <c r="M139" s="25" t="s">
        <v>919</v>
      </c>
      <c r="N139" s="24" t="s">
        <v>68</v>
      </c>
      <c r="O139" s="24"/>
      <c r="P139" s="24"/>
      <c r="Q139" s="24"/>
      <c r="R139" s="25" t="s">
        <v>926</v>
      </c>
      <c r="S139" s="24"/>
      <c r="T139" s="34">
        <v>20</v>
      </c>
      <c r="U139" s="34">
        <v>0</v>
      </c>
      <c r="V139" s="34">
        <v>4</v>
      </c>
      <c r="W139" s="24"/>
      <c r="X139" s="24"/>
      <c r="Y139" s="105" t="str">
        <f>[8]Submitter!$F$3</f>
        <v>David Tao</v>
      </c>
      <c r="Z139" s="106" t="str">
        <f>[8]Submitter!$F$6</f>
        <v>ICSA Labs</v>
      </c>
      <c r="AA139" s="108"/>
      <c r="AB139" s="108"/>
      <c r="AC139" s="32"/>
      <c r="AD139" s="123"/>
      <c r="AE139" s="123"/>
      <c r="AF139" s="113"/>
    </row>
    <row r="140" spans="1:32" s="5" customFormat="1" ht="102" hidden="1" x14ac:dyDescent="0.2">
      <c r="A140" s="157">
        <v>137</v>
      </c>
      <c r="B140" s="29" t="s">
        <v>315</v>
      </c>
      <c r="C140" s="29" t="s">
        <v>653</v>
      </c>
      <c r="D140" s="29">
        <v>3</v>
      </c>
      <c r="E140" s="140">
        <v>3.5</v>
      </c>
      <c r="F140" s="30"/>
      <c r="G140" s="30"/>
      <c r="H140" s="31" t="s">
        <v>321</v>
      </c>
      <c r="I140" s="28" t="s">
        <v>668</v>
      </c>
      <c r="J140" s="28" t="s">
        <v>706</v>
      </c>
      <c r="K140" s="28"/>
      <c r="L140" s="150"/>
      <c r="M140" s="25" t="s">
        <v>919</v>
      </c>
      <c r="N140" s="24" t="s">
        <v>86</v>
      </c>
      <c r="O140" s="24"/>
      <c r="P140" s="24"/>
      <c r="Q140" s="24"/>
      <c r="R140" s="25" t="s">
        <v>916</v>
      </c>
      <c r="S140" s="24"/>
      <c r="T140" s="34">
        <v>20</v>
      </c>
      <c r="U140" s="34">
        <v>0</v>
      </c>
      <c r="V140" s="34">
        <v>4</v>
      </c>
      <c r="W140" s="24"/>
      <c r="X140" s="24"/>
      <c r="Y140" s="105" t="str">
        <f>[8]Submitter!$F$3</f>
        <v>David Tao</v>
      </c>
      <c r="Z140" s="106" t="str">
        <f>[8]Submitter!$F$6</f>
        <v>ICSA Labs</v>
      </c>
      <c r="AA140" s="108"/>
      <c r="AB140" s="108"/>
      <c r="AC140" s="32"/>
      <c r="AD140" s="123"/>
      <c r="AE140" s="123"/>
      <c r="AF140" s="113"/>
    </row>
    <row r="141" spans="1:32" s="5" customFormat="1" ht="102" hidden="1" x14ac:dyDescent="0.2">
      <c r="A141" s="157">
        <v>138</v>
      </c>
      <c r="B141" s="29" t="s">
        <v>315</v>
      </c>
      <c r="C141" s="29" t="s">
        <v>653</v>
      </c>
      <c r="D141" s="29">
        <v>3</v>
      </c>
      <c r="E141" s="140">
        <v>3.6</v>
      </c>
      <c r="F141" s="30"/>
      <c r="G141" s="30"/>
      <c r="H141" s="31" t="s">
        <v>326</v>
      </c>
      <c r="I141" s="28" t="s">
        <v>669</v>
      </c>
      <c r="J141" s="28"/>
      <c r="K141" s="28" t="s">
        <v>724</v>
      </c>
      <c r="L141" s="150"/>
      <c r="M141" s="25" t="s">
        <v>940</v>
      </c>
      <c r="N141" s="24" t="s">
        <v>69</v>
      </c>
      <c r="O141" s="24"/>
      <c r="P141" s="24"/>
      <c r="Q141" s="24"/>
      <c r="R141" s="25" t="s">
        <v>953</v>
      </c>
      <c r="S141" s="24"/>
      <c r="T141" s="34">
        <v>15</v>
      </c>
      <c r="U141" s="34">
        <v>0</v>
      </c>
      <c r="V141" s="34">
        <v>0</v>
      </c>
      <c r="W141" s="24"/>
      <c r="X141" s="24"/>
      <c r="Y141" s="105" t="str">
        <f>[8]Submitter!$F$3</f>
        <v>David Tao</v>
      </c>
      <c r="Z141" s="106" t="str">
        <f>[8]Submitter!$F$6</f>
        <v>ICSA Labs</v>
      </c>
      <c r="AA141" s="108"/>
      <c r="AB141" s="108"/>
      <c r="AC141" s="32"/>
      <c r="AD141" s="123"/>
      <c r="AE141" s="123"/>
      <c r="AF141" s="113"/>
    </row>
    <row r="142" spans="1:32" s="5" customFormat="1" ht="102" hidden="1" x14ac:dyDescent="0.2">
      <c r="A142" s="157">
        <v>139</v>
      </c>
      <c r="B142" s="29" t="s">
        <v>315</v>
      </c>
      <c r="C142" s="29" t="s">
        <v>653</v>
      </c>
      <c r="D142" s="29">
        <v>3</v>
      </c>
      <c r="E142" s="140">
        <v>3.6</v>
      </c>
      <c r="F142" s="30"/>
      <c r="G142" s="30"/>
      <c r="H142" s="31" t="s">
        <v>334</v>
      </c>
      <c r="I142" s="28" t="s">
        <v>670</v>
      </c>
      <c r="J142" s="28" t="s">
        <v>707</v>
      </c>
      <c r="K142" s="28" t="s">
        <v>725</v>
      </c>
      <c r="L142" s="150"/>
      <c r="M142" s="25" t="s">
        <v>940</v>
      </c>
      <c r="N142" s="24" t="s">
        <v>86</v>
      </c>
      <c r="O142" s="24"/>
      <c r="P142" s="24"/>
      <c r="Q142" s="24"/>
      <c r="R142" s="25" t="s">
        <v>965</v>
      </c>
      <c r="S142" s="24"/>
      <c r="T142" s="34">
        <v>15</v>
      </c>
      <c r="U142" s="34">
        <v>0</v>
      </c>
      <c r="V142" s="34">
        <v>0</v>
      </c>
      <c r="W142" s="24"/>
      <c r="X142" s="24"/>
      <c r="Y142" s="105" t="str">
        <f>[8]Submitter!$F$3</f>
        <v>David Tao</v>
      </c>
      <c r="Z142" s="106" t="str">
        <f>[8]Submitter!$F$6</f>
        <v>ICSA Labs</v>
      </c>
      <c r="AA142" s="108"/>
      <c r="AB142" s="108"/>
      <c r="AC142" s="32"/>
      <c r="AD142" s="123"/>
      <c r="AE142" s="123"/>
      <c r="AF142" s="113"/>
    </row>
    <row r="143" spans="1:32" s="5" customFormat="1" ht="102" hidden="1" x14ac:dyDescent="0.2">
      <c r="A143" s="157">
        <v>140</v>
      </c>
      <c r="B143" s="29" t="s">
        <v>315</v>
      </c>
      <c r="C143" s="29" t="s">
        <v>653</v>
      </c>
      <c r="D143" s="29">
        <v>3</v>
      </c>
      <c r="E143" s="140">
        <v>3.6</v>
      </c>
      <c r="F143" s="30"/>
      <c r="G143" s="30"/>
      <c r="H143" s="31" t="s">
        <v>321</v>
      </c>
      <c r="I143" s="28" t="s">
        <v>671</v>
      </c>
      <c r="J143" s="28" t="s">
        <v>708</v>
      </c>
      <c r="K143" s="28" t="s">
        <v>726</v>
      </c>
      <c r="L143" s="150"/>
      <c r="M143" s="25" t="s">
        <v>919</v>
      </c>
      <c r="N143" s="24" t="s">
        <v>86</v>
      </c>
      <c r="O143" s="24"/>
      <c r="P143" s="24"/>
      <c r="Q143" s="24"/>
      <c r="R143" s="25" t="s">
        <v>916</v>
      </c>
      <c r="S143" s="24"/>
      <c r="T143" s="34">
        <v>20</v>
      </c>
      <c r="U143" s="34">
        <v>0</v>
      </c>
      <c r="V143" s="34">
        <v>4</v>
      </c>
      <c r="W143" s="24"/>
      <c r="X143" s="24"/>
      <c r="Y143" s="105" t="str">
        <f>[8]Submitter!$F$3</f>
        <v>David Tao</v>
      </c>
      <c r="Z143" s="106" t="str">
        <f>[8]Submitter!$F$6</f>
        <v>ICSA Labs</v>
      </c>
      <c r="AA143" s="108"/>
      <c r="AB143" s="108"/>
      <c r="AC143" s="32"/>
      <c r="AD143" s="123"/>
      <c r="AE143" s="123"/>
      <c r="AF143" s="112"/>
    </row>
    <row r="144" spans="1:32" s="5" customFormat="1" ht="331.5" hidden="1" x14ac:dyDescent="0.2">
      <c r="A144" s="157">
        <v>141</v>
      </c>
      <c r="B144" s="29" t="s">
        <v>315</v>
      </c>
      <c r="C144" s="29" t="s">
        <v>653</v>
      </c>
      <c r="D144" s="29">
        <v>3</v>
      </c>
      <c r="E144" s="140">
        <v>3.6</v>
      </c>
      <c r="F144" s="30"/>
      <c r="G144" s="30"/>
      <c r="H144" s="31" t="s">
        <v>334</v>
      </c>
      <c r="I144" s="28"/>
      <c r="J144" s="28"/>
      <c r="K144" s="28" t="s">
        <v>727</v>
      </c>
      <c r="L144" s="150"/>
      <c r="M144" s="25" t="s">
        <v>997</v>
      </c>
      <c r="N144" s="24" t="s">
        <v>89</v>
      </c>
      <c r="O144" s="24"/>
      <c r="P144" s="24"/>
      <c r="Q144" s="24"/>
      <c r="R144" s="25" t="s">
        <v>1027</v>
      </c>
      <c r="S144" s="24"/>
      <c r="T144" s="34"/>
      <c r="U144" s="34"/>
      <c r="V144" s="34"/>
      <c r="W144" s="24"/>
      <c r="X144" s="24"/>
      <c r="Y144" s="105" t="str">
        <f>[8]Submitter!$F$3</f>
        <v>David Tao</v>
      </c>
      <c r="Z144" s="106" t="str">
        <f>[8]Submitter!$F$6</f>
        <v>ICSA Labs</v>
      </c>
      <c r="AA144" s="108"/>
      <c r="AB144" s="108"/>
      <c r="AC144" s="32"/>
      <c r="AD144" s="123"/>
      <c r="AE144" s="123"/>
      <c r="AF144" s="112"/>
    </row>
    <row r="145" spans="1:32" s="5" customFormat="1" ht="102" hidden="1" x14ac:dyDescent="0.2">
      <c r="A145" s="157">
        <v>142</v>
      </c>
      <c r="B145" s="29" t="s">
        <v>315</v>
      </c>
      <c r="C145" s="29" t="s">
        <v>653</v>
      </c>
      <c r="D145" s="29">
        <v>4</v>
      </c>
      <c r="E145" s="140">
        <v>4.3</v>
      </c>
      <c r="F145" s="30"/>
      <c r="G145" s="30"/>
      <c r="H145" s="31" t="s">
        <v>334</v>
      </c>
      <c r="I145" s="28" t="s">
        <v>672</v>
      </c>
      <c r="J145" s="28"/>
      <c r="K145" s="28" t="s">
        <v>728</v>
      </c>
      <c r="L145" s="150"/>
      <c r="M145" s="25" t="s">
        <v>940</v>
      </c>
      <c r="N145" s="24" t="s">
        <v>86</v>
      </c>
      <c r="O145" s="24"/>
      <c r="P145" s="24"/>
      <c r="Q145" s="24"/>
      <c r="R145" s="25" t="s">
        <v>966</v>
      </c>
      <c r="S145" s="24"/>
      <c r="T145" s="34">
        <v>15</v>
      </c>
      <c r="U145" s="34">
        <v>0</v>
      </c>
      <c r="V145" s="34">
        <v>0</v>
      </c>
      <c r="W145" s="24"/>
      <c r="X145" s="24"/>
      <c r="Y145" s="105" t="str">
        <f>[8]Submitter!$F$3</f>
        <v>David Tao</v>
      </c>
      <c r="Z145" s="106" t="str">
        <f>[8]Submitter!$F$6</f>
        <v>ICSA Labs</v>
      </c>
      <c r="AA145" s="108"/>
      <c r="AB145" s="108"/>
      <c r="AC145" s="32"/>
      <c r="AD145" s="123"/>
      <c r="AE145" s="123"/>
      <c r="AF145" s="113"/>
    </row>
    <row r="146" spans="1:32" s="5" customFormat="1" ht="102" hidden="1" x14ac:dyDescent="0.2">
      <c r="A146" s="157">
        <v>143</v>
      </c>
      <c r="B146" s="29" t="s">
        <v>315</v>
      </c>
      <c r="C146" s="29" t="s">
        <v>653</v>
      </c>
      <c r="D146" s="29" t="s">
        <v>446</v>
      </c>
      <c r="E146" s="140"/>
      <c r="F146" s="30"/>
      <c r="G146" s="30"/>
      <c r="H146" s="31" t="s">
        <v>334</v>
      </c>
      <c r="I146" s="28" t="s">
        <v>673</v>
      </c>
      <c r="J146" s="28" t="s">
        <v>709</v>
      </c>
      <c r="K146" s="28" t="s">
        <v>729</v>
      </c>
      <c r="L146" s="150"/>
      <c r="M146" s="166">
        <v>42418</v>
      </c>
      <c r="N146" s="24" t="s">
        <v>87</v>
      </c>
      <c r="O146" s="24"/>
      <c r="P146" s="24"/>
      <c r="Q146" s="24"/>
      <c r="R146" s="25" t="s">
        <v>976</v>
      </c>
      <c r="S146" s="24"/>
      <c r="T146" s="34">
        <v>13</v>
      </c>
      <c r="U146" s="34">
        <v>0</v>
      </c>
      <c r="V146" s="34">
        <v>0</v>
      </c>
      <c r="W146" s="24"/>
      <c r="X146" s="24"/>
      <c r="Y146" s="105" t="str">
        <f>[8]Submitter!$F$3</f>
        <v>David Tao</v>
      </c>
      <c r="Z146" s="106" t="str">
        <f>[8]Submitter!$F$6</f>
        <v>ICSA Labs</v>
      </c>
      <c r="AA146" s="108"/>
      <c r="AB146" s="108"/>
      <c r="AC146" s="32"/>
      <c r="AD146" s="123"/>
      <c r="AE146" s="123"/>
      <c r="AF146" s="113"/>
    </row>
    <row r="147" spans="1:32" s="5" customFormat="1" ht="102" hidden="1" x14ac:dyDescent="0.2">
      <c r="A147" s="157">
        <v>144</v>
      </c>
      <c r="B147" s="29" t="s">
        <v>315</v>
      </c>
      <c r="C147" s="29" t="s">
        <v>653</v>
      </c>
      <c r="D147" s="29" t="s">
        <v>655</v>
      </c>
      <c r="E147" s="140"/>
      <c r="F147" s="30"/>
      <c r="G147" s="30"/>
      <c r="H147" s="31" t="s">
        <v>321</v>
      </c>
      <c r="I147" s="28" t="s">
        <v>674</v>
      </c>
      <c r="J147" s="28" t="s">
        <v>710</v>
      </c>
      <c r="K147" s="28"/>
      <c r="L147" s="150"/>
      <c r="M147" s="25" t="s">
        <v>919</v>
      </c>
      <c r="N147" s="24" t="s">
        <v>86</v>
      </c>
      <c r="O147" s="24"/>
      <c r="P147" s="24"/>
      <c r="Q147" s="24"/>
      <c r="R147" s="25" t="s">
        <v>916</v>
      </c>
      <c r="S147" s="24"/>
      <c r="T147" s="34">
        <v>20</v>
      </c>
      <c r="U147" s="34">
        <v>0</v>
      </c>
      <c r="V147" s="34">
        <v>4</v>
      </c>
      <c r="W147" s="24"/>
      <c r="X147" s="24"/>
      <c r="Y147" s="105" t="str">
        <f>[8]Submitter!$F$3</f>
        <v>David Tao</v>
      </c>
      <c r="Z147" s="106" t="str">
        <f>[8]Submitter!$F$6</f>
        <v>ICSA Labs</v>
      </c>
      <c r="AA147" s="108"/>
      <c r="AB147" s="108"/>
      <c r="AC147" s="32"/>
      <c r="AD147" s="123"/>
      <c r="AE147" s="123"/>
      <c r="AF147" s="113"/>
    </row>
    <row r="148" spans="1:32" s="5" customFormat="1" ht="63.75" hidden="1" x14ac:dyDescent="0.2">
      <c r="A148" s="157">
        <v>145</v>
      </c>
      <c r="B148" s="29" t="s">
        <v>315</v>
      </c>
      <c r="C148" s="29" t="s">
        <v>654</v>
      </c>
      <c r="D148" s="29" t="s">
        <v>656</v>
      </c>
      <c r="E148" s="140"/>
      <c r="F148" s="30"/>
      <c r="G148" s="30"/>
      <c r="H148" s="31" t="s">
        <v>321</v>
      </c>
      <c r="I148" s="28"/>
      <c r="J148" s="28"/>
      <c r="K148" s="28" t="s">
        <v>730</v>
      </c>
      <c r="L148" s="150"/>
      <c r="M148" s="25" t="s">
        <v>919</v>
      </c>
      <c r="N148" s="24" t="s">
        <v>86</v>
      </c>
      <c r="O148" s="24"/>
      <c r="P148" s="24"/>
      <c r="Q148" s="24"/>
      <c r="R148" s="25" t="s">
        <v>927</v>
      </c>
      <c r="S148" s="24"/>
      <c r="T148" s="34">
        <v>20</v>
      </c>
      <c r="U148" s="34">
        <v>0</v>
      </c>
      <c r="V148" s="34">
        <v>4</v>
      </c>
      <c r="W148" s="24"/>
      <c r="X148" s="24"/>
      <c r="Y148" s="105" t="str">
        <f>[8]Submitter!$F$3</f>
        <v>David Tao</v>
      </c>
      <c r="Z148" s="106" t="str">
        <f>[8]Submitter!$F$6</f>
        <v>ICSA Labs</v>
      </c>
      <c r="AA148" s="108"/>
      <c r="AB148" s="108"/>
      <c r="AC148" s="32"/>
      <c r="AD148" s="123"/>
      <c r="AE148" s="123"/>
      <c r="AF148" s="113"/>
    </row>
    <row r="149" spans="1:32" s="5" customFormat="1" ht="229.5" hidden="1" x14ac:dyDescent="0.2">
      <c r="A149" s="157">
        <v>146</v>
      </c>
      <c r="B149" s="29" t="s">
        <v>315</v>
      </c>
      <c r="C149" s="29" t="s">
        <v>654</v>
      </c>
      <c r="D149" s="29">
        <v>1</v>
      </c>
      <c r="E149" s="140">
        <v>1.1000000000000001</v>
      </c>
      <c r="F149" s="30"/>
      <c r="G149" s="30"/>
      <c r="H149" s="31" t="s">
        <v>316</v>
      </c>
      <c r="I149" s="28"/>
      <c r="J149" s="28"/>
      <c r="K149" s="28" t="s">
        <v>731</v>
      </c>
      <c r="L149" s="150"/>
      <c r="M149" s="25" t="s">
        <v>940</v>
      </c>
      <c r="N149" s="24" t="s">
        <v>87</v>
      </c>
      <c r="O149" s="24"/>
      <c r="P149" s="24"/>
      <c r="Q149" s="24"/>
      <c r="R149" s="25" t="s">
        <v>901</v>
      </c>
      <c r="S149" s="24"/>
      <c r="T149" s="34">
        <v>15</v>
      </c>
      <c r="U149" s="34">
        <v>0</v>
      </c>
      <c r="V149" s="34">
        <v>0</v>
      </c>
      <c r="W149" s="24"/>
      <c r="X149" s="24"/>
      <c r="Y149" s="105" t="str">
        <f>[8]Submitter!$F$3</f>
        <v>David Tao</v>
      </c>
      <c r="Z149" s="106" t="str">
        <f>[8]Submitter!$F$6</f>
        <v>ICSA Labs</v>
      </c>
      <c r="AA149" s="108"/>
      <c r="AB149" s="108"/>
      <c r="AC149" s="32"/>
      <c r="AD149" s="123"/>
      <c r="AE149" s="123"/>
      <c r="AF149" s="113"/>
    </row>
    <row r="150" spans="1:32" s="5" customFormat="1" ht="63.75" hidden="1" x14ac:dyDescent="0.2">
      <c r="A150" s="157">
        <v>147</v>
      </c>
      <c r="B150" s="29" t="s">
        <v>315</v>
      </c>
      <c r="C150" s="29" t="s">
        <v>654</v>
      </c>
      <c r="D150" s="29">
        <v>1</v>
      </c>
      <c r="E150" s="140">
        <v>1.1000000000000001</v>
      </c>
      <c r="F150" s="30"/>
      <c r="G150" s="30"/>
      <c r="H150" s="31" t="s">
        <v>334</v>
      </c>
      <c r="I150" s="28"/>
      <c r="J150" s="28"/>
      <c r="K150" s="28" t="s">
        <v>732</v>
      </c>
      <c r="L150" s="150"/>
      <c r="M150" s="25" t="s">
        <v>940</v>
      </c>
      <c r="N150" s="24" t="s">
        <v>87</v>
      </c>
      <c r="O150" s="24"/>
      <c r="P150" s="24"/>
      <c r="Q150" s="24"/>
      <c r="R150" s="25" t="s">
        <v>967</v>
      </c>
      <c r="S150" s="24"/>
      <c r="T150" s="34">
        <v>15</v>
      </c>
      <c r="U150" s="34">
        <v>0</v>
      </c>
      <c r="V150" s="34">
        <v>0</v>
      </c>
      <c r="W150" s="24"/>
      <c r="X150" s="24"/>
      <c r="Y150" s="105" t="str">
        <f>[8]Submitter!$F$3</f>
        <v>David Tao</v>
      </c>
      <c r="Z150" s="106" t="str">
        <f>[8]Submitter!$F$6</f>
        <v>ICSA Labs</v>
      </c>
      <c r="AA150" s="108"/>
      <c r="AB150" s="108"/>
      <c r="AC150" s="32"/>
      <c r="AD150" s="123"/>
      <c r="AE150" s="123"/>
      <c r="AF150" s="113"/>
    </row>
    <row r="151" spans="1:32" s="5" customFormat="1" ht="63.75" hidden="1" x14ac:dyDescent="0.2">
      <c r="A151" s="157">
        <v>148</v>
      </c>
      <c r="B151" s="29" t="s">
        <v>315</v>
      </c>
      <c r="C151" s="29" t="s">
        <v>654</v>
      </c>
      <c r="D151" s="29">
        <v>1</v>
      </c>
      <c r="E151" s="140">
        <v>1.2</v>
      </c>
      <c r="F151" s="30"/>
      <c r="G151" s="30"/>
      <c r="H151" s="31" t="s">
        <v>321</v>
      </c>
      <c r="I151" s="28" t="s">
        <v>675</v>
      </c>
      <c r="J151" s="28" t="s">
        <v>711</v>
      </c>
      <c r="K151" s="28"/>
      <c r="L151" s="150"/>
      <c r="M151" s="25" t="s">
        <v>919</v>
      </c>
      <c r="N151" s="24" t="s">
        <v>86</v>
      </c>
      <c r="O151" s="24"/>
      <c r="P151" s="24"/>
      <c r="Q151" s="24"/>
      <c r="R151" s="25" t="s">
        <v>916</v>
      </c>
      <c r="S151" s="24"/>
      <c r="T151" s="34">
        <v>20</v>
      </c>
      <c r="U151" s="34">
        <v>0</v>
      </c>
      <c r="V151" s="34">
        <v>4</v>
      </c>
      <c r="W151" s="24"/>
      <c r="X151" s="24"/>
      <c r="Y151" s="105" t="str">
        <f>[8]Submitter!$F$3</f>
        <v>David Tao</v>
      </c>
      <c r="Z151" s="106" t="str">
        <f>[8]Submitter!$F$6</f>
        <v>ICSA Labs</v>
      </c>
      <c r="AA151" s="108"/>
      <c r="AB151" s="108"/>
      <c r="AC151" s="32"/>
      <c r="AD151" s="123"/>
      <c r="AE151" s="123"/>
      <c r="AF151" s="113"/>
    </row>
    <row r="152" spans="1:32" s="5" customFormat="1" ht="140.25" hidden="1" x14ac:dyDescent="0.2">
      <c r="A152" s="157">
        <v>149</v>
      </c>
      <c r="B152" s="29" t="s">
        <v>315</v>
      </c>
      <c r="C152" s="29" t="s">
        <v>654</v>
      </c>
      <c r="D152" s="29">
        <v>1</v>
      </c>
      <c r="E152" s="140">
        <v>1.2</v>
      </c>
      <c r="F152" s="30"/>
      <c r="G152" s="30"/>
      <c r="H152" s="31" t="s">
        <v>334</v>
      </c>
      <c r="I152" s="28"/>
      <c r="J152" s="28"/>
      <c r="K152" s="28" t="s">
        <v>733</v>
      </c>
      <c r="L152" s="150"/>
      <c r="M152" s="25" t="s">
        <v>940</v>
      </c>
      <c r="N152" s="24" t="s">
        <v>87</v>
      </c>
      <c r="O152" s="24"/>
      <c r="P152" s="24"/>
      <c r="Q152" s="24"/>
      <c r="R152" s="25" t="s">
        <v>968</v>
      </c>
      <c r="S152" s="24"/>
      <c r="T152" s="34">
        <v>15</v>
      </c>
      <c r="U152" s="34">
        <v>0</v>
      </c>
      <c r="V152" s="34">
        <v>0</v>
      </c>
      <c r="W152" s="24"/>
      <c r="X152" s="24"/>
      <c r="Y152" s="105" t="str">
        <f>[8]Submitter!$F$3</f>
        <v>David Tao</v>
      </c>
      <c r="Z152" s="106" t="str">
        <f>[8]Submitter!$F$6</f>
        <v>ICSA Labs</v>
      </c>
      <c r="AA152" s="108"/>
      <c r="AB152" s="108"/>
      <c r="AC152" s="32"/>
      <c r="AD152" s="123"/>
      <c r="AE152" s="123"/>
      <c r="AF152" s="113"/>
    </row>
    <row r="153" spans="1:32" s="5" customFormat="1" ht="63.75" hidden="1" x14ac:dyDescent="0.2">
      <c r="A153" s="157">
        <v>150</v>
      </c>
      <c r="B153" s="29" t="s">
        <v>315</v>
      </c>
      <c r="C153" s="29" t="s">
        <v>654</v>
      </c>
      <c r="D153" s="29">
        <v>1</v>
      </c>
      <c r="E153" s="140">
        <v>1.2</v>
      </c>
      <c r="F153" s="30"/>
      <c r="G153" s="30"/>
      <c r="H153" s="31" t="s">
        <v>321</v>
      </c>
      <c r="I153" s="28" t="s">
        <v>676</v>
      </c>
      <c r="J153" s="28" t="s">
        <v>712</v>
      </c>
      <c r="K153" s="28" t="s">
        <v>734</v>
      </c>
      <c r="L153" s="150"/>
      <c r="M153" s="25" t="s">
        <v>919</v>
      </c>
      <c r="N153" s="24" t="s">
        <v>86</v>
      </c>
      <c r="O153" s="24"/>
      <c r="P153" s="24"/>
      <c r="Q153" s="24"/>
      <c r="R153" s="25" t="s">
        <v>916</v>
      </c>
      <c r="S153" s="24"/>
      <c r="T153" s="34">
        <v>20</v>
      </c>
      <c r="U153" s="34">
        <v>0</v>
      </c>
      <c r="V153" s="34">
        <v>4</v>
      </c>
      <c r="W153" s="24"/>
      <c r="X153" s="24"/>
      <c r="Y153" s="105" t="str">
        <f>[8]Submitter!$F$3</f>
        <v>David Tao</v>
      </c>
      <c r="Z153" s="106" t="str">
        <f>[8]Submitter!$F$6</f>
        <v>ICSA Labs</v>
      </c>
      <c r="AA153" s="108"/>
      <c r="AB153" s="108"/>
      <c r="AC153" s="32"/>
      <c r="AD153" s="123"/>
      <c r="AE153" s="123"/>
      <c r="AF153" s="113"/>
    </row>
    <row r="154" spans="1:32" s="5" customFormat="1" ht="63.75" hidden="1" x14ac:dyDescent="0.2">
      <c r="A154" s="157">
        <v>151</v>
      </c>
      <c r="B154" s="29" t="s">
        <v>315</v>
      </c>
      <c r="C154" s="29" t="s">
        <v>654</v>
      </c>
      <c r="D154" s="29">
        <v>2</v>
      </c>
      <c r="E154" s="140">
        <v>2.1</v>
      </c>
      <c r="F154" s="30"/>
      <c r="G154" s="30"/>
      <c r="H154" s="31" t="s">
        <v>321</v>
      </c>
      <c r="I154" s="28" t="s">
        <v>677</v>
      </c>
      <c r="J154" s="28" t="s">
        <v>713</v>
      </c>
      <c r="K154" s="28" t="s">
        <v>735</v>
      </c>
      <c r="L154" s="150"/>
      <c r="M154" s="25" t="s">
        <v>919</v>
      </c>
      <c r="N154" s="24" t="s">
        <v>86</v>
      </c>
      <c r="O154" s="24"/>
      <c r="P154" s="24"/>
      <c r="Q154" s="24"/>
      <c r="R154" s="25" t="s">
        <v>928</v>
      </c>
      <c r="S154" s="24"/>
      <c r="T154" s="34">
        <v>20</v>
      </c>
      <c r="U154" s="34">
        <v>0</v>
      </c>
      <c r="V154" s="34">
        <v>4</v>
      </c>
      <c r="W154" s="24"/>
      <c r="X154" s="24"/>
      <c r="Y154" s="105" t="str">
        <f>[8]Submitter!$F$3</f>
        <v>David Tao</v>
      </c>
      <c r="Z154" s="106" t="str">
        <f>[8]Submitter!$F$6</f>
        <v>ICSA Labs</v>
      </c>
      <c r="AA154" s="108"/>
      <c r="AB154" s="108"/>
      <c r="AC154" s="32"/>
      <c r="AD154" s="123"/>
      <c r="AE154" s="123"/>
      <c r="AF154" s="113"/>
    </row>
    <row r="155" spans="1:32" s="5" customFormat="1" ht="76.5" hidden="1" x14ac:dyDescent="0.2">
      <c r="A155" s="157">
        <v>152</v>
      </c>
      <c r="B155" s="29" t="s">
        <v>315</v>
      </c>
      <c r="C155" s="29" t="s">
        <v>654</v>
      </c>
      <c r="D155" s="29">
        <v>2</v>
      </c>
      <c r="E155" s="140">
        <v>2.2999999999999998</v>
      </c>
      <c r="F155" s="30"/>
      <c r="G155" s="30"/>
      <c r="H155" s="31" t="s">
        <v>334</v>
      </c>
      <c r="I155" s="28"/>
      <c r="J155" s="28"/>
      <c r="K155" s="28" t="s">
        <v>736</v>
      </c>
      <c r="L155" s="150"/>
      <c r="M155" s="25" t="s">
        <v>940</v>
      </c>
      <c r="N155" s="24" t="s">
        <v>87</v>
      </c>
      <c r="O155" s="24"/>
      <c r="P155" s="24"/>
      <c r="Q155" s="24"/>
      <c r="R155" s="25" t="s">
        <v>969</v>
      </c>
      <c r="S155" s="24"/>
      <c r="T155" s="34">
        <v>15</v>
      </c>
      <c r="U155" s="34">
        <v>0</v>
      </c>
      <c r="V155" s="34">
        <v>0</v>
      </c>
      <c r="W155" s="24"/>
      <c r="X155" s="24"/>
      <c r="Y155" s="105" t="str">
        <f>[8]Submitter!$F$3</f>
        <v>David Tao</v>
      </c>
      <c r="Z155" s="106" t="str">
        <f>[8]Submitter!$F$6</f>
        <v>ICSA Labs</v>
      </c>
      <c r="AA155" s="108"/>
      <c r="AB155" s="108"/>
      <c r="AC155" s="32"/>
      <c r="AD155" s="123"/>
      <c r="AE155" s="123"/>
      <c r="AF155" s="113"/>
    </row>
    <row r="156" spans="1:32" s="5" customFormat="1" ht="63.75" hidden="1" x14ac:dyDescent="0.2">
      <c r="A156" s="157">
        <v>153</v>
      </c>
      <c r="B156" s="29" t="s">
        <v>315</v>
      </c>
      <c r="C156" s="29" t="s">
        <v>654</v>
      </c>
      <c r="D156" s="29">
        <v>2</v>
      </c>
      <c r="E156" s="140">
        <v>2.2999999999999998</v>
      </c>
      <c r="F156" s="30"/>
      <c r="G156" s="30"/>
      <c r="H156" s="31" t="s">
        <v>334</v>
      </c>
      <c r="I156" s="28" t="s">
        <v>678</v>
      </c>
      <c r="J156" s="28"/>
      <c r="K156" s="28" t="s">
        <v>737</v>
      </c>
      <c r="L156" s="150"/>
      <c r="M156" s="25" t="s">
        <v>940</v>
      </c>
      <c r="N156" s="24" t="s">
        <v>86</v>
      </c>
      <c r="O156" s="24"/>
      <c r="P156" s="24"/>
      <c r="Q156" s="24"/>
      <c r="R156" s="25" t="s">
        <v>970</v>
      </c>
      <c r="S156" s="24"/>
      <c r="T156" s="34">
        <v>15</v>
      </c>
      <c r="U156" s="34">
        <v>0</v>
      </c>
      <c r="V156" s="34">
        <v>0</v>
      </c>
      <c r="W156" s="24"/>
      <c r="X156" s="24"/>
      <c r="Y156" s="105" t="str">
        <f>[8]Submitter!$F$3</f>
        <v>David Tao</v>
      </c>
      <c r="Z156" s="106" t="str">
        <f>[8]Submitter!$F$6</f>
        <v>ICSA Labs</v>
      </c>
      <c r="AA156" s="108"/>
      <c r="AB156" s="108"/>
      <c r="AC156" s="32"/>
      <c r="AD156" s="123"/>
      <c r="AE156" s="123"/>
      <c r="AF156" s="113"/>
    </row>
    <row r="157" spans="1:32" s="5" customFormat="1" ht="140.25" hidden="1" x14ac:dyDescent="0.2">
      <c r="A157" s="157">
        <v>154</v>
      </c>
      <c r="B157" s="29" t="s">
        <v>315</v>
      </c>
      <c r="C157" s="29" t="s">
        <v>654</v>
      </c>
      <c r="D157" s="29">
        <v>2</v>
      </c>
      <c r="E157" s="140">
        <v>2.5</v>
      </c>
      <c r="F157" s="30"/>
      <c r="G157" s="30"/>
      <c r="H157" s="31" t="s">
        <v>316</v>
      </c>
      <c r="I157" s="28" t="s">
        <v>679</v>
      </c>
      <c r="J157" s="28"/>
      <c r="K157" s="28" t="s">
        <v>738</v>
      </c>
      <c r="L157" s="150"/>
      <c r="M157" s="25" t="s">
        <v>935</v>
      </c>
      <c r="N157" s="24" t="s">
        <v>88</v>
      </c>
      <c r="O157" s="24"/>
      <c r="P157" s="24"/>
      <c r="Q157" s="24"/>
      <c r="R157" s="25" t="s">
        <v>902</v>
      </c>
      <c r="S157" s="24"/>
      <c r="T157" s="34">
        <v>20</v>
      </c>
      <c r="U157" s="34">
        <v>0</v>
      </c>
      <c r="V157" s="34">
        <v>4</v>
      </c>
      <c r="W157" s="24"/>
      <c r="X157" s="24"/>
      <c r="Y157" s="105" t="str">
        <f>[8]Submitter!$F$3</f>
        <v>David Tao</v>
      </c>
      <c r="Z157" s="106" t="str">
        <f>[8]Submitter!$F$6</f>
        <v>ICSA Labs</v>
      </c>
      <c r="AA157" s="108"/>
      <c r="AB157" s="108"/>
      <c r="AC157" s="32"/>
      <c r="AD157" s="123"/>
      <c r="AE157" s="123"/>
      <c r="AF157" s="113"/>
    </row>
    <row r="158" spans="1:32" s="5" customFormat="1" ht="76.5" hidden="1" x14ac:dyDescent="0.2">
      <c r="A158" s="157">
        <v>155</v>
      </c>
      <c r="B158" s="29" t="s">
        <v>315</v>
      </c>
      <c r="C158" s="29" t="s">
        <v>654</v>
      </c>
      <c r="D158" s="29">
        <v>2</v>
      </c>
      <c r="E158" s="140">
        <v>2.5</v>
      </c>
      <c r="F158" s="30"/>
      <c r="G158" s="30"/>
      <c r="H158" s="31" t="s">
        <v>457</v>
      </c>
      <c r="I158" s="28" t="s">
        <v>680</v>
      </c>
      <c r="J158" s="28"/>
      <c r="K158" s="28" t="s">
        <v>739</v>
      </c>
      <c r="L158" s="150"/>
      <c r="M158" s="25" t="s">
        <v>940</v>
      </c>
      <c r="N158" s="24" t="s">
        <v>87</v>
      </c>
      <c r="O158" s="24"/>
      <c r="P158" s="24"/>
      <c r="Q158" s="24"/>
      <c r="R158" s="25" t="s">
        <v>971</v>
      </c>
      <c r="S158" s="24"/>
      <c r="T158" s="34">
        <v>15</v>
      </c>
      <c r="U158" s="34">
        <v>0</v>
      </c>
      <c r="V158" s="34">
        <v>0</v>
      </c>
      <c r="W158" s="24"/>
      <c r="X158" s="24"/>
      <c r="Y158" s="105" t="str">
        <f>[8]Submitter!$F$3</f>
        <v>David Tao</v>
      </c>
      <c r="Z158" s="106" t="str">
        <f>[8]Submitter!$F$6</f>
        <v>ICSA Labs</v>
      </c>
      <c r="AA158" s="108"/>
      <c r="AB158" s="108"/>
      <c r="AC158" s="32"/>
      <c r="AD158" s="123"/>
      <c r="AE158" s="123"/>
      <c r="AF158" s="113"/>
    </row>
    <row r="159" spans="1:32" s="5" customFormat="1" ht="63.75" hidden="1" x14ac:dyDescent="0.2">
      <c r="A159" s="157">
        <v>156</v>
      </c>
      <c r="B159" s="29" t="s">
        <v>315</v>
      </c>
      <c r="C159" s="29" t="s">
        <v>654</v>
      </c>
      <c r="D159" s="29">
        <v>2</v>
      </c>
      <c r="E159" s="140">
        <v>2.5</v>
      </c>
      <c r="F159" s="30"/>
      <c r="G159" s="30"/>
      <c r="H159" s="31" t="s">
        <v>334</v>
      </c>
      <c r="I159" s="28" t="s">
        <v>681</v>
      </c>
      <c r="J159" s="28" t="s">
        <v>714</v>
      </c>
      <c r="K159" s="28" t="s">
        <v>740</v>
      </c>
      <c r="L159" s="150"/>
      <c r="M159" s="25" t="s">
        <v>940</v>
      </c>
      <c r="N159" s="24" t="s">
        <v>87</v>
      </c>
      <c r="O159" s="24"/>
      <c r="P159" s="24"/>
      <c r="Q159" s="24"/>
      <c r="R159" s="25" t="s">
        <v>972</v>
      </c>
      <c r="S159" s="24"/>
      <c r="T159" s="34">
        <v>15</v>
      </c>
      <c r="U159" s="34">
        <v>0</v>
      </c>
      <c r="V159" s="34">
        <v>0</v>
      </c>
      <c r="W159" s="24"/>
      <c r="X159" s="24"/>
      <c r="Y159" s="105" t="str">
        <f>[8]Submitter!$F$3</f>
        <v>David Tao</v>
      </c>
      <c r="Z159" s="106" t="str">
        <f>[8]Submitter!$F$6</f>
        <v>ICSA Labs</v>
      </c>
      <c r="AA159" s="108"/>
      <c r="AB159" s="108"/>
      <c r="AC159" s="32"/>
      <c r="AD159" s="123"/>
      <c r="AE159" s="123"/>
      <c r="AF159" s="113"/>
    </row>
    <row r="160" spans="1:32" s="5" customFormat="1" ht="63.75" hidden="1" x14ac:dyDescent="0.2">
      <c r="A160" s="157">
        <v>157</v>
      </c>
      <c r="B160" s="29" t="s">
        <v>315</v>
      </c>
      <c r="C160" s="29" t="s">
        <v>654</v>
      </c>
      <c r="D160" s="29">
        <v>2</v>
      </c>
      <c r="E160" s="140">
        <v>2.5</v>
      </c>
      <c r="F160" s="30"/>
      <c r="G160" s="30"/>
      <c r="H160" s="31" t="s">
        <v>334</v>
      </c>
      <c r="I160" s="28" t="s">
        <v>682</v>
      </c>
      <c r="J160" s="28" t="s">
        <v>715</v>
      </c>
      <c r="K160" s="28" t="s">
        <v>741</v>
      </c>
      <c r="L160" s="150"/>
      <c r="M160" s="25" t="s">
        <v>940</v>
      </c>
      <c r="N160" s="24" t="s">
        <v>86</v>
      </c>
      <c r="O160" s="24"/>
      <c r="P160" s="24"/>
      <c r="Q160" s="24"/>
      <c r="R160" s="25" t="s">
        <v>964</v>
      </c>
      <c r="S160" s="24"/>
      <c r="T160" s="34">
        <v>15</v>
      </c>
      <c r="U160" s="34">
        <v>0</v>
      </c>
      <c r="V160" s="34">
        <v>0</v>
      </c>
      <c r="W160" s="24"/>
      <c r="X160" s="24"/>
      <c r="Y160" s="105" t="str">
        <f>[8]Submitter!$F$3</f>
        <v>David Tao</v>
      </c>
      <c r="Z160" s="106" t="str">
        <f>[8]Submitter!$F$6</f>
        <v>ICSA Labs</v>
      </c>
      <c r="AA160" s="108"/>
      <c r="AB160" s="108"/>
      <c r="AC160" s="32"/>
      <c r="AD160" s="123"/>
      <c r="AE160" s="123"/>
      <c r="AF160" s="113"/>
    </row>
    <row r="161" spans="1:32" s="5" customFormat="1" ht="63.75" hidden="1" x14ac:dyDescent="0.2">
      <c r="A161" s="157">
        <v>158</v>
      </c>
      <c r="B161" s="29" t="s">
        <v>315</v>
      </c>
      <c r="C161" s="29" t="s">
        <v>654</v>
      </c>
      <c r="D161" s="29">
        <v>2</v>
      </c>
      <c r="E161" s="140">
        <v>2.5</v>
      </c>
      <c r="F161" s="30"/>
      <c r="G161" s="30"/>
      <c r="H161" s="31" t="s">
        <v>321</v>
      </c>
      <c r="I161" s="28" t="s">
        <v>683</v>
      </c>
      <c r="J161" s="28" t="s">
        <v>716</v>
      </c>
      <c r="K161" s="28" t="s">
        <v>742</v>
      </c>
      <c r="L161" s="150"/>
      <c r="M161" s="25" t="s">
        <v>919</v>
      </c>
      <c r="N161" s="24" t="s">
        <v>86</v>
      </c>
      <c r="O161" s="24"/>
      <c r="P161" s="24"/>
      <c r="Q161" s="24"/>
      <c r="R161" s="25" t="s">
        <v>929</v>
      </c>
      <c r="S161" s="24"/>
      <c r="T161" s="34">
        <v>20</v>
      </c>
      <c r="U161" s="34">
        <v>0</v>
      </c>
      <c r="V161" s="34">
        <v>4</v>
      </c>
      <c r="W161" s="24"/>
      <c r="X161" s="24"/>
      <c r="Y161" s="105" t="str">
        <f>[8]Submitter!$F$3</f>
        <v>David Tao</v>
      </c>
      <c r="Z161" s="106" t="str">
        <f>[8]Submitter!$F$6</f>
        <v>ICSA Labs</v>
      </c>
      <c r="AA161" s="108"/>
      <c r="AB161" s="108"/>
      <c r="AC161" s="32"/>
      <c r="AD161" s="123"/>
      <c r="AE161" s="123"/>
      <c r="AF161" s="113"/>
    </row>
    <row r="162" spans="1:32" s="5" customFormat="1" ht="63.75" hidden="1" x14ac:dyDescent="0.2">
      <c r="A162" s="157">
        <v>159</v>
      </c>
      <c r="B162" s="29" t="s">
        <v>315</v>
      </c>
      <c r="C162" s="29" t="s">
        <v>654</v>
      </c>
      <c r="D162" s="29">
        <v>2</v>
      </c>
      <c r="E162" s="140">
        <v>2.6</v>
      </c>
      <c r="F162" s="30"/>
      <c r="G162" s="30"/>
      <c r="H162" s="31" t="s">
        <v>321</v>
      </c>
      <c r="I162" s="28" t="s">
        <v>684</v>
      </c>
      <c r="J162" s="28" t="s">
        <v>717</v>
      </c>
      <c r="K162" s="28"/>
      <c r="L162" s="150"/>
      <c r="M162" s="25" t="s">
        <v>919</v>
      </c>
      <c r="N162" s="24" t="s">
        <v>86</v>
      </c>
      <c r="O162" s="24"/>
      <c r="P162" s="24"/>
      <c r="Q162" s="24"/>
      <c r="R162" s="25" t="s">
        <v>916</v>
      </c>
      <c r="S162" s="24"/>
      <c r="T162" s="34">
        <v>20</v>
      </c>
      <c r="U162" s="34">
        <v>0</v>
      </c>
      <c r="V162" s="34">
        <v>4</v>
      </c>
      <c r="W162" s="24"/>
      <c r="X162" s="24"/>
      <c r="Y162" s="105" t="str">
        <f>[8]Submitter!$F$3</f>
        <v>David Tao</v>
      </c>
      <c r="Z162" s="106" t="str">
        <f>[8]Submitter!$F$6</f>
        <v>ICSA Labs</v>
      </c>
      <c r="AA162" s="108"/>
      <c r="AB162" s="108"/>
      <c r="AC162" s="32"/>
      <c r="AD162" s="123"/>
      <c r="AE162" s="123"/>
      <c r="AF162" s="113"/>
    </row>
    <row r="163" spans="1:32" s="5" customFormat="1" ht="127.5" hidden="1" x14ac:dyDescent="0.2">
      <c r="A163" s="157">
        <v>160</v>
      </c>
      <c r="B163" s="29" t="s">
        <v>315</v>
      </c>
      <c r="C163" s="29" t="s">
        <v>654</v>
      </c>
      <c r="D163" s="29">
        <v>2</v>
      </c>
      <c r="E163" s="140">
        <v>2.6</v>
      </c>
      <c r="F163" s="30"/>
      <c r="G163" s="30"/>
      <c r="H163" s="31" t="s">
        <v>316</v>
      </c>
      <c r="I163" s="28" t="s">
        <v>685</v>
      </c>
      <c r="J163" s="28"/>
      <c r="K163" s="28" t="s">
        <v>743</v>
      </c>
      <c r="L163" s="150"/>
      <c r="M163" s="25" t="s">
        <v>997</v>
      </c>
      <c r="N163" s="24" t="s">
        <v>87</v>
      </c>
      <c r="O163" s="24"/>
      <c r="P163" s="24"/>
      <c r="Q163" s="24"/>
      <c r="R163" s="25" t="s">
        <v>1028</v>
      </c>
      <c r="S163" s="24"/>
      <c r="T163" s="34"/>
      <c r="U163" s="34"/>
      <c r="V163" s="34"/>
      <c r="W163" s="24"/>
      <c r="X163" s="24"/>
      <c r="Y163" s="105" t="str">
        <f>[8]Submitter!$F$3</f>
        <v>David Tao</v>
      </c>
      <c r="Z163" s="106" t="str">
        <f>[8]Submitter!$F$6</f>
        <v>ICSA Labs</v>
      </c>
      <c r="AA163" s="108"/>
      <c r="AB163" s="108"/>
      <c r="AC163" s="32"/>
      <c r="AD163" s="123"/>
      <c r="AE163" s="123"/>
      <c r="AF163" s="113"/>
    </row>
    <row r="164" spans="1:32" s="5" customFormat="1" ht="165.75" hidden="1" x14ac:dyDescent="0.2">
      <c r="A164" s="157">
        <v>161</v>
      </c>
      <c r="B164" s="29" t="s">
        <v>315</v>
      </c>
      <c r="C164" s="29" t="s">
        <v>654</v>
      </c>
      <c r="D164" s="29">
        <v>3</v>
      </c>
      <c r="E164" s="140">
        <v>3.1</v>
      </c>
      <c r="F164" s="30"/>
      <c r="G164" s="30"/>
      <c r="H164" s="31" t="s">
        <v>334</v>
      </c>
      <c r="I164" s="28" t="s">
        <v>686</v>
      </c>
      <c r="J164" s="28"/>
      <c r="K164" s="28" t="s">
        <v>744</v>
      </c>
      <c r="L164" s="150"/>
      <c r="M164" s="25" t="s">
        <v>997</v>
      </c>
      <c r="N164" s="24" t="s">
        <v>69</v>
      </c>
      <c r="O164" s="24"/>
      <c r="P164" s="24"/>
      <c r="Q164" s="24"/>
      <c r="R164" s="25" t="s">
        <v>1029</v>
      </c>
      <c r="S164" s="24"/>
      <c r="T164" s="34"/>
      <c r="U164" s="34"/>
      <c r="V164" s="34"/>
      <c r="W164" s="24"/>
      <c r="X164" s="24"/>
      <c r="Y164" s="105" t="str">
        <f>[8]Submitter!$F$3</f>
        <v>David Tao</v>
      </c>
      <c r="Z164" s="106" t="str">
        <f>[8]Submitter!$F$6</f>
        <v>ICSA Labs</v>
      </c>
      <c r="AA164" s="108"/>
      <c r="AB164" s="108"/>
      <c r="AC164" s="32"/>
      <c r="AD164" s="123"/>
      <c r="AE164" s="123"/>
      <c r="AF164" s="113"/>
    </row>
    <row r="165" spans="1:32" s="5" customFormat="1" ht="344.25" hidden="1" x14ac:dyDescent="0.2">
      <c r="A165" s="157">
        <v>162</v>
      </c>
      <c r="B165" s="29" t="s">
        <v>315</v>
      </c>
      <c r="C165" s="29" t="s">
        <v>654</v>
      </c>
      <c r="D165" s="29">
        <v>3</v>
      </c>
      <c r="E165" s="140">
        <v>3.1</v>
      </c>
      <c r="F165" s="30"/>
      <c r="G165" s="30"/>
      <c r="H165" s="31" t="s">
        <v>326</v>
      </c>
      <c r="I165" s="28" t="s">
        <v>687</v>
      </c>
      <c r="J165" s="28"/>
      <c r="K165" s="28" t="s">
        <v>745</v>
      </c>
      <c r="L165" s="150"/>
      <c r="M165" s="25" t="s">
        <v>997</v>
      </c>
      <c r="N165" s="24" t="s">
        <v>87</v>
      </c>
      <c r="O165" s="24"/>
      <c r="P165" s="24"/>
      <c r="Q165" s="24"/>
      <c r="R165" s="25" t="s">
        <v>1030</v>
      </c>
      <c r="S165" s="24"/>
      <c r="T165" s="34"/>
      <c r="U165" s="34"/>
      <c r="V165" s="34"/>
      <c r="W165" s="24"/>
      <c r="X165" s="24"/>
      <c r="Y165" s="105" t="str">
        <f>[8]Submitter!$F$3</f>
        <v>David Tao</v>
      </c>
      <c r="Z165" s="106" t="str">
        <f>[8]Submitter!$F$6</f>
        <v>ICSA Labs</v>
      </c>
      <c r="AA165" s="108"/>
      <c r="AB165" s="108"/>
      <c r="AC165" s="32"/>
      <c r="AD165" s="123"/>
      <c r="AE165" s="123"/>
      <c r="AF165" s="113"/>
    </row>
    <row r="166" spans="1:32" s="5" customFormat="1" ht="102" hidden="1" x14ac:dyDescent="0.2">
      <c r="A166" s="157">
        <v>163</v>
      </c>
      <c r="B166" s="29" t="s">
        <v>315</v>
      </c>
      <c r="C166" s="29" t="s">
        <v>654</v>
      </c>
      <c r="D166" s="29">
        <v>3</v>
      </c>
      <c r="E166" s="140">
        <v>3.2</v>
      </c>
      <c r="F166" s="30"/>
      <c r="G166" s="30"/>
      <c r="H166" s="31" t="s">
        <v>334</v>
      </c>
      <c r="I166" s="28" t="s">
        <v>688</v>
      </c>
      <c r="J166" s="28"/>
      <c r="K166" s="28" t="s">
        <v>746</v>
      </c>
      <c r="L166" s="150"/>
      <c r="M166" s="25" t="s">
        <v>997</v>
      </c>
      <c r="N166" s="24" t="s">
        <v>69</v>
      </c>
      <c r="O166" s="24"/>
      <c r="P166" s="24"/>
      <c r="Q166" s="24"/>
      <c r="R166" s="25" t="s">
        <v>973</v>
      </c>
      <c r="S166" s="24"/>
      <c r="T166" s="34"/>
      <c r="U166" s="34"/>
      <c r="V166" s="34"/>
      <c r="W166" s="24"/>
      <c r="X166" s="24"/>
      <c r="Y166" s="105" t="str">
        <f>[8]Submitter!$F$3</f>
        <v>David Tao</v>
      </c>
      <c r="Z166" s="106" t="str">
        <f>[8]Submitter!$F$6</f>
        <v>ICSA Labs</v>
      </c>
      <c r="AA166" s="108"/>
      <c r="AB166" s="108"/>
      <c r="AC166" s="32"/>
      <c r="AD166" s="123"/>
      <c r="AE166" s="123"/>
      <c r="AF166" s="113"/>
    </row>
    <row r="167" spans="1:32" s="5" customFormat="1" ht="102" hidden="1" x14ac:dyDescent="0.2">
      <c r="A167" s="157">
        <v>164</v>
      </c>
      <c r="B167" s="29" t="s">
        <v>315</v>
      </c>
      <c r="C167" s="29" t="s">
        <v>654</v>
      </c>
      <c r="D167" s="29">
        <v>3</v>
      </c>
      <c r="E167" s="140">
        <v>3.2</v>
      </c>
      <c r="F167" s="30"/>
      <c r="G167" s="30"/>
      <c r="H167" s="31" t="s">
        <v>326</v>
      </c>
      <c r="I167" s="28" t="s">
        <v>689</v>
      </c>
      <c r="J167" s="28"/>
      <c r="K167" s="28" t="s">
        <v>747</v>
      </c>
      <c r="L167" s="150"/>
      <c r="M167" s="25" t="s">
        <v>1050</v>
      </c>
      <c r="N167" s="24" t="s">
        <v>69</v>
      </c>
      <c r="O167" s="24"/>
      <c r="P167" s="24"/>
      <c r="Q167" s="24"/>
      <c r="R167" s="25" t="s">
        <v>1048</v>
      </c>
      <c r="S167" s="24"/>
      <c r="T167" s="34"/>
      <c r="U167" s="34"/>
      <c r="V167" s="34"/>
      <c r="W167" s="24"/>
      <c r="X167" s="24"/>
      <c r="Y167" s="105" t="str">
        <f>[8]Submitter!$F$3</f>
        <v>David Tao</v>
      </c>
      <c r="Z167" s="106" t="str">
        <f>[8]Submitter!$F$6</f>
        <v>ICSA Labs</v>
      </c>
      <c r="AA167" s="108"/>
      <c r="AB167" s="108"/>
      <c r="AC167" s="32"/>
      <c r="AD167" s="123"/>
      <c r="AE167" s="123"/>
      <c r="AF167" s="113"/>
    </row>
    <row r="168" spans="1:32" s="5" customFormat="1" ht="76.5" hidden="1" x14ac:dyDescent="0.2">
      <c r="A168" s="157">
        <v>165</v>
      </c>
      <c r="B168" s="29" t="s">
        <v>315</v>
      </c>
      <c r="C168" s="29" t="s">
        <v>654</v>
      </c>
      <c r="D168" s="29">
        <v>3</v>
      </c>
      <c r="E168" s="140">
        <v>3.4</v>
      </c>
      <c r="F168" s="30"/>
      <c r="G168" s="30"/>
      <c r="H168" s="31" t="s">
        <v>321</v>
      </c>
      <c r="I168" s="28" t="s">
        <v>690</v>
      </c>
      <c r="J168" s="28"/>
      <c r="K168" s="28" t="s">
        <v>748</v>
      </c>
      <c r="L168" s="150"/>
      <c r="M168" s="25" t="s">
        <v>919</v>
      </c>
      <c r="N168" s="24" t="s">
        <v>86</v>
      </c>
      <c r="O168" s="24"/>
      <c r="P168" s="24"/>
      <c r="Q168" s="24"/>
      <c r="R168" s="25" t="s">
        <v>929</v>
      </c>
      <c r="S168" s="24"/>
      <c r="T168" s="34">
        <v>20</v>
      </c>
      <c r="U168" s="34">
        <v>0</v>
      </c>
      <c r="V168" s="34">
        <v>4</v>
      </c>
      <c r="W168" s="24"/>
      <c r="X168" s="24"/>
      <c r="Y168" s="105" t="str">
        <f>[8]Submitter!$F$3</f>
        <v>David Tao</v>
      </c>
      <c r="Z168" s="106" t="str">
        <f>[8]Submitter!$F$6</f>
        <v>ICSA Labs</v>
      </c>
      <c r="AA168" s="108"/>
      <c r="AB168" s="108"/>
      <c r="AC168" s="32"/>
      <c r="AD168" s="123"/>
      <c r="AE168" s="123"/>
      <c r="AF168" s="113"/>
    </row>
    <row r="169" spans="1:32" s="5" customFormat="1" ht="165.75" hidden="1" x14ac:dyDescent="0.2">
      <c r="A169" s="157">
        <v>166</v>
      </c>
      <c r="B169" s="29" t="s">
        <v>315</v>
      </c>
      <c r="C169" s="29" t="s">
        <v>654</v>
      </c>
      <c r="D169" s="29">
        <v>3</v>
      </c>
      <c r="E169" s="140">
        <v>3.4</v>
      </c>
      <c r="F169" s="30"/>
      <c r="G169" s="30"/>
      <c r="H169" s="31" t="s">
        <v>326</v>
      </c>
      <c r="I169" s="28" t="s">
        <v>691</v>
      </c>
      <c r="J169" s="28"/>
      <c r="K169" s="28" t="s">
        <v>749</v>
      </c>
      <c r="L169" s="150"/>
      <c r="M169" s="25" t="s">
        <v>940</v>
      </c>
      <c r="N169" s="24" t="s">
        <v>69</v>
      </c>
      <c r="O169" s="24"/>
      <c r="P169" s="24"/>
      <c r="Q169" s="24"/>
      <c r="R169" s="25" t="s">
        <v>963</v>
      </c>
      <c r="S169" s="24"/>
      <c r="T169" s="34">
        <v>15</v>
      </c>
      <c r="U169" s="34">
        <v>0</v>
      </c>
      <c r="V169" s="34">
        <v>0</v>
      </c>
      <c r="W169" s="24"/>
      <c r="X169" s="24"/>
      <c r="Y169" s="105" t="str">
        <f>[8]Submitter!$F$3</f>
        <v>David Tao</v>
      </c>
      <c r="Z169" s="106" t="str">
        <f>[8]Submitter!$F$6</f>
        <v>ICSA Labs</v>
      </c>
      <c r="AA169" s="108"/>
      <c r="AB169" s="108"/>
      <c r="AC169" s="32"/>
      <c r="AD169" s="123"/>
      <c r="AE169" s="123"/>
      <c r="AF169" s="113"/>
    </row>
    <row r="170" spans="1:32" s="5" customFormat="1" ht="89.25" hidden="1" x14ac:dyDescent="0.2">
      <c r="A170" s="157">
        <v>167</v>
      </c>
      <c r="B170" s="29" t="s">
        <v>315</v>
      </c>
      <c r="C170" s="29" t="s">
        <v>654</v>
      </c>
      <c r="D170" s="29">
        <v>3</v>
      </c>
      <c r="E170" s="140">
        <v>3.4</v>
      </c>
      <c r="F170" s="30"/>
      <c r="G170" s="30"/>
      <c r="H170" s="31" t="s">
        <v>334</v>
      </c>
      <c r="I170" s="28" t="s">
        <v>692</v>
      </c>
      <c r="J170" s="28"/>
      <c r="K170" s="28" t="s">
        <v>750</v>
      </c>
      <c r="L170" s="150"/>
      <c r="M170" s="25" t="s">
        <v>940</v>
      </c>
      <c r="N170" s="24" t="s">
        <v>69</v>
      </c>
      <c r="O170" s="24"/>
      <c r="P170" s="24"/>
      <c r="Q170" s="24"/>
      <c r="R170" s="25" t="s">
        <v>962</v>
      </c>
      <c r="S170" s="24"/>
      <c r="T170" s="34">
        <v>15</v>
      </c>
      <c r="U170" s="34">
        <v>0</v>
      </c>
      <c r="V170" s="34">
        <v>0</v>
      </c>
      <c r="W170" s="24"/>
      <c r="X170" s="24"/>
      <c r="Y170" s="105" t="str">
        <f>[8]Submitter!$F$3</f>
        <v>David Tao</v>
      </c>
      <c r="Z170" s="106" t="str">
        <f>[8]Submitter!$F$6</f>
        <v>ICSA Labs</v>
      </c>
      <c r="AA170" s="108"/>
      <c r="AB170" s="108"/>
      <c r="AC170" s="32"/>
      <c r="AD170" s="123"/>
      <c r="AE170" s="123"/>
      <c r="AF170" s="113"/>
    </row>
    <row r="171" spans="1:32" s="5" customFormat="1" ht="63.75" hidden="1" x14ac:dyDescent="0.2">
      <c r="A171" s="157">
        <v>168</v>
      </c>
      <c r="B171" s="29" t="s">
        <v>315</v>
      </c>
      <c r="C171" s="29" t="s">
        <v>654</v>
      </c>
      <c r="D171" s="29">
        <v>3</v>
      </c>
      <c r="E171" s="140">
        <v>3.5</v>
      </c>
      <c r="F171" s="30"/>
      <c r="G171" s="30"/>
      <c r="H171" s="31" t="s">
        <v>334</v>
      </c>
      <c r="I171" s="28" t="s">
        <v>693</v>
      </c>
      <c r="J171" s="28"/>
      <c r="K171" s="28" t="s">
        <v>751</v>
      </c>
      <c r="L171" s="150"/>
      <c r="M171" s="25" t="s">
        <v>940</v>
      </c>
      <c r="N171" s="24" t="s">
        <v>69</v>
      </c>
      <c r="O171" s="24"/>
      <c r="P171" s="24"/>
      <c r="Q171" s="24"/>
      <c r="R171" s="25" t="s">
        <v>961</v>
      </c>
      <c r="S171" s="24"/>
      <c r="T171" s="34">
        <v>15</v>
      </c>
      <c r="U171" s="34">
        <v>0</v>
      </c>
      <c r="V171" s="34">
        <v>0</v>
      </c>
      <c r="W171" s="24"/>
      <c r="X171" s="24"/>
      <c r="Y171" s="105" t="str">
        <f>[8]Submitter!$F$3</f>
        <v>David Tao</v>
      </c>
      <c r="Z171" s="106" t="str">
        <f>[8]Submitter!$F$6</f>
        <v>ICSA Labs</v>
      </c>
      <c r="AA171" s="108"/>
      <c r="AB171" s="108"/>
      <c r="AC171" s="32"/>
      <c r="AD171" s="123"/>
      <c r="AE171" s="123"/>
      <c r="AF171" s="113"/>
    </row>
    <row r="172" spans="1:32" s="5" customFormat="1" ht="114.75" hidden="1" x14ac:dyDescent="0.2">
      <c r="A172" s="157">
        <v>169</v>
      </c>
      <c r="B172" s="29" t="s">
        <v>315</v>
      </c>
      <c r="C172" s="29" t="s">
        <v>654</v>
      </c>
      <c r="D172" s="29">
        <v>3</v>
      </c>
      <c r="E172" s="140">
        <v>3.7</v>
      </c>
      <c r="F172" s="30"/>
      <c r="G172" s="30"/>
      <c r="H172" s="31" t="s">
        <v>334</v>
      </c>
      <c r="I172" s="28" t="s">
        <v>501</v>
      </c>
      <c r="J172" s="28"/>
      <c r="K172" s="28" t="s">
        <v>752</v>
      </c>
      <c r="L172" s="150"/>
      <c r="M172" s="25" t="s">
        <v>940</v>
      </c>
      <c r="N172" s="24" t="s">
        <v>86</v>
      </c>
      <c r="O172" s="24"/>
      <c r="P172" s="24"/>
      <c r="Q172" s="24"/>
      <c r="R172" s="25" t="s">
        <v>960</v>
      </c>
      <c r="S172" s="24"/>
      <c r="T172" s="34">
        <v>15</v>
      </c>
      <c r="U172" s="34">
        <v>0</v>
      </c>
      <c r="V172" s="34">
        <v>0</v>
      </c>
      <c r="W172" s="24"/>
      <c r="X172" s="24"/>
      <c r="Y172" s="105" t="str">
        <f>[8]Submitter!$F$3</f>
        <v>David Tao</v>
      </c>
      <c r="Z172" s="106" t="str">
        <f>[8]Submitter!$F$6</f>
        <v>ICSA Labs</v>
      </c>
      <c r="AA172" s="108"/>
      <c r="AB172" s="108"/>
      <c r="AC172" s="32"/>
      <c r="AD172" s="123"/>
      <c r="AE172" s="123"/>
      <c r="AF172" s="113"/>
    </row>
    <row r="173" spans="1:32" s="5" customFormat="1" ht="63.75" hidden="1" x14ac:dyDescent="0.2">
      <c r="A173" s="157">
        <v>170</v>
      </c>
      <c r="B173" s="29" t="s">
        <v>315</v>
      </c>
      <c r="C173" s="29" t="s">
        <v>654</v>
      </c>
      <c r="D173" s="29">
        <v>3</v>
      </c>
      <c r="E173" s="140">
        <v>3.7</v>
      </c>
      <c r="F173" s="30"/>
      <c r="G173" s="30"/>
      <c r="H173" s="31" t="s">
        <v>321</v>
      </c>
      <c r="I173" s="28" t="s">
        <v>694</v>
      </c>
      <c r="J173" s="28" t="s">
        <v>718</v>
      </c>
      <c r="K173" s="28"/>
      <c r="L173" s="150"/>
      <c r="M173" s="25" t="s">
        <v>919</v>
      </c>
      <c r="N173" s="24" t="s">
        <v>86</v>
      </c>
      <c r="O173" s="24"/>
      <c r="P173" s="24"/>
      <c r="Q173" s="24"/>
      <c r="R173" s="25" t="s">
        <v>916</v>
      </c>
      <c r="S173" s="24"/>
      <c r="T173" s="34">
        <v>20</v>
      </c>
      <c r="U173" s="34">
        <v>0</v>
      </c>
      <c r="V173" s="34">
        <v>4</v>
      </c>
      <c r="W173" s="24"/>
      <c r="X173" s="24"/>
      <c r="Y173" s="105" t="str">
        <f>[8]Submitter!$F$3</f>
        <v>David Tao</v>
      </c>
      <c r="Z173" s="106" t="str">
        <f>[8]Submitter!$F$6</f>
        <v>ICSA Labs</v>
      </c>
      <c r="AA173" s="108"/>
      <c r="AB173" s="108"/>
      <c r="AC173" s="32"/>
      <c r="AD173" s="123"/>
      <c r="AE173" s="123"/>
      <c r="AF173" s="113"/>
    </row>
    <row r="174" spans="1:32" s="5" customFormat="1" ht="114.75" hidden="1" x14ac:dyDescent="0.2">
      <c r="A174" s="157">
        <v>171</v>
      </c>
      <c r="B174" s="29" t="s">
        <v>315</v>
      </c>
      <c r="C174" s="29" t="s">
        <v>654</v>
      </c>
      <c r="D174" s="29">
        <v>3</v>
      </c>
      <c r="E174" s="140">
        <v>3.7</v>
      </c>
      <c r="F174" s="30"/>
      <c r="G174" s="30"/>
      <c r="H174" s="31" t="s">
        <v>316</v>
      </c>
      <c r="I174" s="28" t="s">
        <v>695</v>
      </c>
      <c r="J174" s="28"/>
      <c r="K174" s="28" t="s">
        <v>753</v>
      </c>
      <c r="L174" s="150"/>
      <c r="M174" s="25" t="s">
        <v>997</v>
      </c>
      <c r="N174" s="24" t="s">
        <v>87</v>
      </c>
      <c r="O174" s="24"/>
      <c r="P174" s="24"/>
      <c r="Q174" s="24"/>
      <c r="R174" s="25" t="s">
        <v>1031</v>
      </c>
      <c r="S174" s="24"/>
      <c r="T174" s="34"/>
      <c r="U174" s="34"/>
      <c r="V174" s="34"/>
      <c r="W174" s="24"/>
      <c r="X174" s="24"/>
      <c r="Y174" s="105" t="str">
        <f>[8]Submitter!$F$3</f>
        <v>David Tao</v>
      </c>
      <c r="Z174" s="106" t="str">
        <f>[8]Submitter!$F$6</f>
        <v>ICSA Labs</v>
      </c>
      <c r="AA174" s="108"/>
      <c r="AB174" s="108"/>
      <c r="AC174" s="32"/>
      <c r="AD174" s="123"/>
      <c r="AE174" s="123"/>
      <c r="AF174" s="113"/>
    </row>
    <row r="175" spans="1:32" s="5" customFormat="1" ht="63.75" hidden="1" x14ac:dyDescent="0.2">
      <c r="A175" s="157">
        <v>172</v>
      </c>
      <c r="B175" s="29" t="s">
        <v>315</v>
      </c>
      <c r="C175" s="29" t="s">
        <v>654</v>
      </c>
      <c r="D175" s="29">
        <v>3</v>
      </c>
      <c r="E175" s="140">
        <v>3.7</v>
      </c>
      <c r="F175" s="30"/>
      <c r="G175" s="30"/>
      <c r="H175" s="31" t="s">
        <v>326</v>
      </c>
      <c r="I175" s="28" t="s">
        <v>696</v>
      </c>
      <c r="J175" s="28"/>
      <c r="K175" s="28" t="s">
        <v>754</v>
      </c>
      <c r="L175" s="150"/>
      <c r="M175" s="25" t="s">
        <v>1050</v>
      </c>
      <c r="N175" s="24" t="s">
        <v>69</v>
      </c>
      <c r="O175" s="24"/>
      <c r="P175" s="24"/>
      <c r="Q175" s="24"/>
      <c r="R175" s="25" t="s">
        <v>1032</v>
      </c>
      <c r="S175" s="24"/>
      <c r="T175" s="34"/>
      <c r="U175" s="34"/>
      <c r="V175" s="34"/>
      <c r="W175" s="24"/>
      <c r="X175" s="24"/>
      <c r="Y175" s="105" t="str">
        <f>[8]Submitter!$F$3</f>
        <v>David Tao</v>
      </c>
      <c r="Z175" s="106" t="str">
        <f>[8]Submitter!$F$6</f>
        <v>ICSA Labs</v>
      </c>
      <c r="AA175" s="108"/>
      <c r="AB175" s="108"/>
      <c r="AC175" s="32"/>
      <c r="AD175" s="123"/>
      <c r="AE175" s="123"/>
      <c r="AF175" s="113"/>
    </row>
    <row r="176" spans="1:32" s="5" customFormat="1" ht="63.75" hidden="1" x14ac:dyDescent="0.2">
      <c r="A176" s="157">
        <v>173</v>
      </c>
      <c r="B176" s="29" t="s">
        <v>315</v>
      </c>
      <c r="C176" s="29" t="s">
        <v>654</v>
      </c>
      <c r="D176" s="29">
        <v>5</v>
      </c>
      <c r="E176" s="140"/>
      <c r="F176" s="30"/>
      <c r="G176" s="30"/>
      <c r="H176" s="31" t="s">
        <v>326</v>
      </c>
      <c r="I176" s="28"/>
      <c r="J176" s="28"/>
      <c r="K176" s="28" t="s">
        <v>755</v>
      </c>
      <c r="L176" s="150"/>
      <c r="M176" s="25" t="s">
        <v>940</v>
      </c>
      <c r="N176" s="24" t="s">
        <v>69</v>
      </c>
      <c r="O176" s="24"/>
      <c r="P176" s="24"/>
      <c r="Q176" s="24"/>
      <c r="R176" s="25" t="s">
        <v>959</v>
      </c>
      <c r="S176" s="24"/>
      <c r="T176" s="34">
        <v>15</v>
      </c>
      <c r="U176" s="34">
        <v>0</v>
      </c>
      <c r="V176" s="34">
        <v>0</v>
      </c>
      <c r="W176" s="24"/>
      <c r="X176" s="24"/>
      <c r="Y176" s="105" t="str">
        <f>[8]Submitter!$F$3</f>
        <v>David Tao</v>
      </c>
      <c r="Z176" s="106" t="str">
        <f>[8]Submitter!$F$6</f>
        <v>ICSA Labs</v>
      </c>
      <c r="AA176" s="108"/>
      <c r="AB176" s="108"/>
      <c r="AC176" s="32"/>
      <c r="AD176" s="123"/>
      <c r="AE176" s="123"/>
      <c r="AF176" s="113"/>
    </row>
    <row r="177" spans="1:32" s="5" customFormat="1" ht="140.25" hidden="1" x14ac:dyDescent="0.2">
      <c r="A177" s="157">
        <v>174</v>
      </c>
      <c r="B177" s="29" t="s">
        <v>315</v>
      </c>
      <c r="C177" s="29" t="s">
        <v>654</v>
      </c>
      <c r="D177" s="29">
        <v>5</v>
      </c>
      <c r="E177" s="140"/>
      <c r="F177" s="30"/>
      <c r="G177" s="30"/>
      <c r="H177" s="31" t="s">
        <v>326</v>
      </c>
      <c r="I177" s="28" t="s">
        <v>355</v>
      </c>
      <c r="J177" s="28"/>
      <c r="K177" s="28" t="s">
        <v>756</v>
      </c>
      <c r="L177" s="150"/>
      <c r="M177" s="25" t="s">
        <v>1050</v>
      </c>
      <c r="N177" s="24" t="s">
        <v>87</v>
      </c>
      <c r="O177" s="24"/>
      <c r="P177" s="24"/>
      <c r="Q177" s="24"/>
      <c r="R177" s="25" t="s">
        <v>1044</v>
      </c>
      <c r="S177" s="24"/>
      <c r="T177" s="34"/>
      <c r="U177" s="34"/>
      <c r="V177" s="34"/>
      <c r="W177" s="24"/>
      <c r="X177" s="24"/>
      <c r="Y177" s="105" t="str">
        <f>[8]Submitter!$F$3</f>
        <v>David Tao</v>
      </c>
      <c r="Z177" s="106" t="str">
        <f>[8]Submitter!$F$6</f>
        <v>ICSA Labs</v>
      </c>
      <c r="AA177" s="108"/>
      <c r="AB177" s="108"/>
      <c r="AC177" s="32"/>
      <c r="AD177" s="123"/>
      <c r="AE177" s="123"/>
      <c r="AF177" s="113"/>
    </row>
    <row r="178" spans="1:32" s="5" customFormat="1" ht="89.25" hidden="1" x14ac:dyDescent="0.2">
      <c r="A178" s="157">
        <v>175</v>
      </c>
      <c r="B178" s="29" t="s">
        <v>315</v>
      </c>
      <c r="C178" s="29" t="s">
        <v>757</v>
      </c>
      <c r="D178" s="29">
        <v>3</v>
      </c>
      <c r="E178" s="140" t="s">
        <v>360</v>
      </c>
      <c r="F178" s="30"/>
      <c r="G178" s="30"/>
      <c r="H178" s="31" t="s">
        <v>321</v>
      </c>
      <c r="I178" s="28" t="s">
        <v>758</v>
      </c>
      <c r="J178" s="28" t="s">
        <v>764</v>
      </c>
      <c r="K178" s="28" t="s">
        <v>770</v>
      </c>
      <c r="L178" s="150"/>
      <c r="M178" s="25" t="s">
        <v>919</v>
      </c>
      <c r="N178" s="24" t="s">
        <v>86</v>
      </c>
      <c r="O178" s="24"/>
      <c r="P178" s="24"/>
      <c r="Q178" s="24"/>
      <c r="R178" s="25" t="s">
        <v>916</v>
      </c>
      <c r="S178" s="24"/>
      <c r="T178" s="34">
        <v>20</v>
      </c>
      <c r="U178" s="34">
        <v>0</v>
      </c>
      <c r="V178" s="34">
        <v>4</v>
      </c>
      <c r="W178" s="24"/>
      <c r="X178" s="24"/>
      <c r="Y178" s="105" t="str">
        <f>[9]Submitter!$F$3</f>
        <v>Elizabeth Newton</v>
      </c>
      <c r="Z178" s="106">
        <f>[9]Submitter!$F$6</f>
        <v>0</v>
      </c>
      <c r="AA178" s="107"/>
      <c r="AB178" s="107"/>
      <c r="AC178" s="32"/>
      <c r="AD178" s="123"/>
      <c r="AE178" s="123"/>
      <c r="AF178" s="112"/>
    </row>
    <row r="179" spans="1:32" s="5" customFormat="1" ht="89.25" hidden="1" x14ac:dyDescent="0.2">
      <c r="A179" s="157">
        <v>176</v>
      </c>
      <c r="B179" s="29"/>
      <c r="C179" s="29" t="s">
        <v>757</v>
      </c>
      <c r="D179" s="29">
        <v>3</v>
      </c>
      <c r="E179" s="140" t="s">
        <v>360</v>
      </c>
      <c r="F179" s="30"/>
      <c r="G179" s="30"/>
      <c r="H179" s="31" t="s">
        <v>321</v>
      </c>
      <c r="I179" s="28" t="s">
        <v>759</v>
      </c>
      <c r="J179" s="28" t="s">
        <v>765</v>
      </c>
      <c r="K179" s="28" t="s">
        <v>770</v>
      </c>
      <c r="L179" s="150"/>
      <c r="M179" s="25" t="s">
        <v>919</v>
      </c>
      <c r="N179" s="24" t="s">
        <v>86</v>
      </c>
      <c r="O179" s="24"/>
      <c r="P179" s="24"/>
      <c r="Q179" s="24"/>
      <c r="R179" s="25" t="s">
        <v>916</v>
      </c>
      <c r="S179" s="24"/>
      <c r="T179" s="34">
        <v>20</v>
      </c>
      <c r="U179" s="34">
        <v>0</v>
      </c>
      <c r="V179" s="34">
        <v>4</v>
      </c>
      <c r="W179" s="24"/>
      <c r="X179" s="24"/>
      <c r="Y179" s="105" t="str">
        <f>[9]Submitter!$F$3</f>
        <v>Elizabeth Newton</v>
      </c>
      <c r="Z179" s="106">
        <f>[9]Submitter!$F$6</f>
        <v>0</v>
      </c>
      <c r="AA179" s="107"/>
      <c r="AB179" s="107"/>
      <c r="AC179" s="32"/>
      <c r="AD179" s="123"/>
      <c r="AE179" s="123"/>
      <c r="AF179" s="112"/>
    </row>
    <row r="180" spans="1:32" s="5" customFormat="1" ht="89.25" hidden="1" x14ac:dyDescent="0.2">
      <c r="A180" s="157">
        <v>177</v>
      </c>
      <c r="B180" s="29"/>
      <c r="C180" s="29" t="s">
        <v>757</v>
      </c>
      <c r="D180" s="29">
        <v>3</v>
      </c>
      <c r="E180" s="140" t="s">
        <v>414</v>
      </c>
      <c r="F180" s="30"/>
      <c r="G180" s="30"/>
      <c r="H180" s="31" t="s">
        <v>321</v>
      </c>
      <c r="I180" s="28" t="s">
        <v>760</v>
      </c>
      <c r="J180" s="28" t="s">
        <v>766</v>
      </c>
      <c r="K180" s="28" t="s">
        <v>771</v>
      </c>
      <c r="L180" s="150"/>
      <c r="M180" s="25" t="s">
        <v>919</v>
      </c>
      <c r="N180" s="24" t="s">
        <v>86</v>
      </c>
      <c r="O180" s="24"/>
      <c r="P180" s="24"/>
      <c r="Q180" s="24"/>
      <c r="R180" s="25" t="s">
        <v>916</v>
      </c>
      <c r="S180" s="24"/>
      <c r="T180" s="34">
        <v>20</v>
      </c>
      <c r="U180" s="34">
        <v>0</v>
      </c>
      <c r="V180" s="34">
        <v>4</v>
      </c>
      <c r="W180" s="24"/>
      <c r="X180" s="24"/>
      <c r="Y180" s="105" t="str">
        <f>[9]Submitter!$F$3</f>
        <v>Elizabeth Newton</v>
      </c>
      <c r="Z180" s="106">
        <f>[9]Submitter!$F$6</f>
        <v>0</v>
      </c>
      <c r="AA180" s="107"/>
      <c r="AB180" s="107"/>
      <c r="AC180" s="32"/>
      <c r="AD180" s="123"/>
      <c r="AE180" s="123"/>
      <c r="AF180" s="112"/>
    </row>
    <row r="181" spans="1:32" s="5" customFormat="1" ht="89.25" hidden="1" x14ac:dyDescent="0.2">
      <c r="A181" s="157">
        <v>178</v>
      </c>
      <c r="B181" s="29"/>
      <c r="C181" s="29" t="s">
        <v>757</v>
      </c>
      <c r="D181" s="29">
        <v>3</v>
      </c>
      <c r="E181" s="140" t="s">
        <v>414</v>
      </c>
      <c r="F181" s="30"/>
      <c r="G181" s="30"/>
      <c r="H181" s="31" t="s">
        <v>321</v>
      </c>
      <c r="I181" s="28" t="s">
        <v>420</v>
      </c>
      <c r="J181" s="28" t="s">
        <v>433</v>
      </c>
      <c r="K181" s="28" t="s">
        <v>770</v>
      </c>
      <c r="L181" s="150"/>
      <c r="M181" s="25" t="s">
        <v>919</v>
      </c>
      <c r="N181" s="24" t="s">
        <v>86</v>
      </c>
      <c r="O181" s="24"/>
      <c r="P181" s="24"/>
      <c r="Q181" s="24"/>
      <c r="R181" s="25" t="s">
        <v>916</v>
      </c>
      <c r="S181" s="24"/>
      <c r="T181" s="34">
        <v>20</v>
      </c>
      <c r="U181" s="34">
        <v>0</v>
      </c>
      <c r="V181" s="34">
        <v>4</v>
      </c>
      <c r="W181" s="24"/>
      <c r="X181" s="24"/>
      <c r="Y181" s="105" t="str">
        <f>[9]Submitter!$F$3</f>
        <v>Elizabeth Newton</v>
      </c>
      <c r="Z181" s="106">
        <f>[9]Submitter!$F$6</f>
        <v>0</v>
      </c>
      <c r="AA181" s="107"/>
      <c r="AB181" s="107"/>
      <c r="AC181" s="32"/>
      <c r="AD181" s="123"/>
      <c r="AE181" s="123"/>
      <c r="AF181" s="113"/>
    </row>
    <row r="182" spans="1:32" s="5" customFormat="1" ht="89.25" hidden="1" x14ac:dyDescent="0.2">
      <c r="A182" s="157">
        <v>179</v>
      </c>
      <c r="B182" s="29"/>
      <c r="C182" s="29" t="s">
        <v>757</v>
      </c>
      <c r="D182" s="29">
        <v>3</v>
      </c>
      <c r="E182" s="140" t="s">
        <v>414</v>
      </c>
      <c r="F182" s="30"/>
      <c r="G182" s="30"/>
      <c r="H182" s="31" t="s">
        <v>321</v>
      </c>
      <c r="I182" s="28" t="s">
        <v>761</v>
      </c>
      <c r="J182" s="28" t="s">
        <v>767</v>
      </c>
      <c r="K182" s="28" t="s">
        <v>770</v>
      </c>
      <c r="L182" s="150"/>
      <c r="M182" s="25" t="s">
        <v>919</v>
      </c>
      <c r="N182" s="24" t="s">
        <v>86</v>
      </c>
      <c r="O182" s="24"/>
      <c r="P182" s="24"/>
      <c r="Q182" s="24"/>
      <c r="R182" s="25" t="s">
        <v>916</v>
      </c>
      <c r="S182" s="24"/>
      <c r="T182" s="34">
        <v>20</v>
      </c>
      <c r="U182" s="34">
        <v>0</v>
      </c>
      <c r="V182" s="34">
        <v>4</v>
      </c>
      <c r="W182" s="24"/>
      <c r="X182" s="24"/>
      <c r="Y182" s="105" t="str">
        <f>[9]Submitter!$F$3</f>
        <v>Elizabeth Newton</v>
      </c>
      <c r="Z182" s="106">
        <f>[9]Submitter!$F$6</f>
        <v>0</v>
      </c>
      <c r="AA182" s="107"/>
      <c r="AB182" s="107"/>
      <c r="AC182" s="32"/>
      <c r="AD182" s="123"/>
      <c r="AE182" s="123"/>
      <c r="AF182" s="113"/>
    </row>
    <row r="183" spans="1:32" s="5" customFormat="1" ht="89.25" hidden="1" x14ac:dyDescent="0.2">
      <c r="A183" s="157">
        <v>180</v>
      </c>
      <c r="B183" s="29"/>
      <c r="C183" s="29" t="s">
        <v>757</v>
      </c>
      <c r="D183" s="29">
        <v>3</v>
      </c>
      <c r="E183" s="140" t="s">
        <v>414</v>
      </c>
      <c r="F183" s="30"/>
      <c r="G183" s="30"/>
      <c r="H183" s="31" t="s">
        <v>321</v>
      </c>
      <c r="I183" s="28" t="s">
        <v>762</v>
      </c>
      <c r="J183" s="28" t="s">
        <v>768</v>
      </c>
      <c r="K183" s="28" t="s">
        <v>772</v>
      </c>
      <c r="L183" s="150"/>
      <c r="M183" s="25" t="s">
        <v>919</v>
      </c>
      <c r="N183" s="24" t="s">
        <v>86</v>
      </c>
      <c r="O183" s="24"/>
      <c r="P183" s="24"/>
      <c r="Q183" s="24"/>
      <c r="R183" s="25" t="s">
        <v>916</v>
      </c>
      <c r="S183" s="24"/>
      <c r="T183" s="34">
        <v>20</v>
      </c>
      <c r="U183" s="34">
        <v>0</v>
      </c>
      <c r="V183" s="34">
        <v>4</v>
      </c>
      <c r="W183" s="24"/>
      <c r="X183" s="24"/>
      <c r="Y183" s="105" t="str">
        <f>[9]Submitter!$F$3</f>
        <v>Elizabeth Newton</v>
      </c>
      <c r="Z183" s="106">
        <f>[9]Submitter!$F$6</f>
        <v>0</v>
      </c>
      <c r="AA183" s="107"/>
      <c r="AB183" s="107"/>
      <c r="AC183" s="32"/>
      <c r="AD183" s="123"/>
      <c r="AE183" s="123"/>
      <c r="AF183" s="114"/>
    </row>
    <row r="184" spans="1:32" s="5" customFormat="1" ht="89.25" hidden="1" x14ac:dyDescent="0.2">
      <c r="A184" s="157">
        <v>181</v>
      </c>
      <c r="B184" s="29"/>
      <c r="C184" s="29" t="s">
        <v>757</v>
      </c>
      <c r="D184" s="29">
        <v>3</v>
      </c>
      <c r="E184" s="140">
        <v>3.5</v>
      </c>
      <c r="F184" s="30"/>
      <c r="G184" s="30"/>
      <c r="H184" s="31" t="s">
        <v>321</v>
      </c>
      <c r="I184" s="28" t="s">
        <v>763</v>
      </c>
      <c r="J184" s="28" t="s">
        <v>769</v>
      </c>
      <c r="K184" s="28" t="s">
        <v>772</v>
      </c>
      <c r="L184" s="150"/>
      <c r="M184" s="25" t="s">
        <v>919</v>
      </c>
      <c r="N184" s="24" t="s">
        <v>86</v>
      </c>
      <c r="O184" s="24"/>
      <c r="P184" s="24"/>
      <c r="Q184" s="24"/>
      <c r="R184" s="25" t="s">
        <v>916</v>
      </c>
      <c r="S184" s="24"/>
      <c r="T184" s="34">
        <v>20</v>
      </c>
      <c r="U184" s="34">
        <v>0</v>
      </c>
      <c r="V184" s="34">
        <v>4</v>
      </c>
      <c r="W184" s="24"/>
      <c r="X184" s="24"/>
      <c r="Y184" s="105" t="str">
        <f>[9]Submitter!$F$3</f>
        <v>Elizabeth Newton</v>
      </c>
      <c r="Z184" s="106">
        <f>[9]Submitter!$F$6</f>
        <v>0</v>
      </c>
      <c r="AA184" s="107"/>
      <c r="AB184" s="107"/>
      <c r="AC184" s="32"/>
      <c r="AD184" s="123"/>
      <c r="AE184" s="123"/>
      <c r="AF184" s="113"/>
    </row>
    <row r="185" spans="1:32" s="5" customFormat="1" ht="89.25" hidden="1" x14ac:dyDescent="0.2">
      <c r="A185" s="157">
        <v>182</v>
      </c>
      <c r="B185" s="29"/>
      <c r="C185" s="29" t="s">
        <v>757</v>
      </c>
      <c r="D185" s="29" t="s">
        <v>655</v>
      </c>
      <c r="E185" s="140"/>
      <c r="F185" s="30"/>
      <c r="G185" s="30"/>
      <c r="H185" s="31" t="s">
        <v>321</v>
      </c>
      <c r="I185" s="28" t="s">
        <v>430</v>
      </c>
      <c r="J185" s="28" t="s">
        <v>441</v>
      </c>
      <c r="K185" s="28" t="s">
        <v>772</v>
      </c>
      <c r="L185" s="150"/>
      <c r="M185" s="25" t="s">
        <v>919</v>
      </c>
      <c r="N185" s="24" t="s">
        <v>86</v>
      </c>
      <c r="O185" s="24"/>
      <c r="P185" s="24"/>
      <c r="Q185" s="24"/>
      <c r="R185" s="25" t="s">
        <v>916</v>
      </c>
      <c r="S185" s="24"/>
      <c r="T185" s="34">
        <v>20</v>
      </c>
      <c r="U185" s="34">
        <v>0</v>
      </c>
      <c r="V185" s="34">
        <v>4</v>
      </c>
      <c r="W185" s="24"/>
      <c r="X185" s="24"/>
      <c r="Y185" s="105" t="str">
        <f>[9]Submitter!$F$3</f>
        <v>Elizabeth Newton</v>
      </c>
      <c r="Z185" s="106">
        <f>[9]Submitter!$F$6</f>
        <v>0</v>
      </c>
      <c r="AA185" s="107"/>
      <c r="AB185" s="107"/>
      <c r="AC185" s="32"/>
      <c r="AD185" s="123"/>
      <c r="AE185" s="123"/>
      <c r="AF185" s="113"/>
    </row>
    <row r="186" spans="1:32" s="5" customFormat="1" ht="51" hidden="1" x14ac:dyDescent="0.2">
      <c r="A186" s="157">
        <v>183</v>
      </c>
      <c r="B186" s="29" t="s">
        <v>315</v>
      </c>
      <c r="C186" s="29"/>
      <c r="D186" s="29" t="s">
        <v>773</v>
      </c>
      <c r="E186" s="140" t="s">
        <v>775</v>
      </c>
      <c r="F186" s="30"/>
      <c r="G186" s="30"/>
      <c r="H186" s="31" t="s">
        <v>334</v>
      </c>
      <c r="I186" s="28" t="s">
        <v>777</v>
      </c>
      <c r="J186" s="28" t="s">
        <v>780</v>
      </c>
      <c r="K186" s="28" t="s">
        <v>781</v>
      </c>
      <c r="L186" s="150" t="s">
        <v>78</v>
      </c>
      <c r="M186" s="25" t="s">
        <v>1050</v>
      </c>
      <c r="N186" s="24" t="s">
        <v>68</v>
      </c>
      <c r="O186" s="24"/>
      <c r="P186" s="24"/>
      <c r="Q186" s="24"/>
      <c r="R186" s="25" t="s">
        <v>1042</v>
      </c>
      <c r="S186" s="24"/>
      <c r="T186" s="34"/>
      <c r="U186" s="34"/>
      <c r="V186" s="34"/>
      <c r="W186" s="24"/>
      <c r="X186" s="24"/>
      <c r="Y186" s="105" t="str">
        <f>[10]Submitter!$F$3</f>
        <v>Lindsey Hoggle</v>
      </c>
      <c r="Z186" s="106" t="str">
        <f>[10]Submitter!$F$6</f>
        <v>Academy of Nutrition &amp; Dietetics</v>
      </c>
      <c r="AA186" s="107"/>
      <c r="AB186" s="107"/>
      <c r="AC186" s="32"/>
      <c r="AD186" s="123"/>
      <c r="AE186" s="123"/>
      <c r="AF186" s="112"/>
    </row>
    <row r="187" spans="1:32" s="5" customFormat="1" ht="114.75" hidden="1" x14ac:dyDescent="0.2">
      <c r="A187" s="157">
        <v>184</v>
      </c>
      <c r="B187" s="29" t="s">
        <v>315</v>
      </c>
      <c r="C187" s="29"/>
      <c r="D187" s="29" t="s">
        <v>774</v>
      </c>
      <c r="E187" s="140" t="s">
        <v>776</v>
      </c>
      <c r="F187" s="30"/>
      <c r="G187" s="30"/>
      <c r="H187" s="31" t="s">
        <v>326</v>
      </c>
      <c r="I187" s="28" t="s">
        <v>778</v>
      </c>
      <c r="J187" s="28"/>
      <c r="K187" s="28" t="s">
        <v>782</v>
      </c>
      <c r="L187" s="150" t="s">
        <v>78</v>
      </c>
      <c r="M187" s="25" t="s">
        <v>994</v>
      </c>
      <c r="N187" s="24" t="s">
        <v>87</v>
      </c>
      <c r="O187" s="24"/>
      <c r="P187" s="24"/>
      <c r="Q187" s="24"/>
      <c r="R187" s="25" t="s">
        <v>990</v>
      </c>
      <c r="S187" s="24"/>
      <c r="T187" s="34"/>
      <c r="U187" s="34"/>
      <c r="V187" s="34"/>
      <c r="W187" s="24"/>
      <c r="X187" s="24"/>
      <c r="Y187" s="105" t="str">
        <f>[10]Submitter!$F$3</f>
        <v>Lindsey Hoggle</v>
      </c>
      <c r="Z187" s="106" t="str">
        <f>[10]Submitter!$F$6</f>
        <v>Academy of Nutrition &amp; Dietetics</v>
      </c>
      <c r="AA187" s="107"/>
      <c r="AB187" s="107"/>
      <c r="AC187" s="32"/>
      <c r="AD187" s="123"/>
      <c r="AE187" s="123"/>
      <c r="AF187" s="112"/>
    </row>
    <row r="188" spans="1:32" s="5" customFormat="1" ht="114.75" hidden="1" x14ac:dyDescent="0.2">
      <c r="A188" s="157">
        <v>185</v>
      </c>
      <c r="B188" s="29" t="s">
        <v>315</v>
      </c>
      <c r="C188" s="29"/>
      <c r="D188" s="29" t="s">
        <v>774</v>
      </c>
      <c r="E188" s="140" t="s">
        <v>776</v>
      </c>
      <c r="F188" s="30"/>
      <c r="G188" s="30"/>
      <c r="H188" s="31" t="s">
        <v>334</v>
      </c>
      <c r="I188" s="28" t="s">
        <v>779</v>
      </c>
      <c r="J188" s="28"/>
      <c r="K188" s="28" t="s">
        <v>783</v>
      </c>
      <c r="L188" s="150" t="s">
        <v>78</v>
      </c>
      <c r="M188" s="25" t="s">
        <v>1050</v>
      </c>
      <c r="N188" s="24" t="s">
        <v>91</v>
      </c>
      <c r="O188" s="24"/>
      <c r="P188" s="24"/>
      <c r="Q188" s="24"/>
      <c r="R188" s="25" t="s">
        <v>1047</v>
      </c>
      <c r="S188" s="24"/>
      <c r="T188" s="34"/>
      <c r="U188" s="34"/>
      <c r="V188" s="34"/>
      <c r="W188" s="24"/>
      <c r="X188" s="24"/>
      <c r="Y188" s="105" t="str">
        <f>[10]Submitter!$F$3</f>
        <v>Lindsey Hoggle</v>
      </c>
      <c r="Z188" s="106" t="str">
        <f>[10]Submitter!$F$6</f>
        <v>Academy of Nutrition &amp; Dietetics</v>
      </c>
      <c r="AA188" s="107"/>
      <c r="AB188" s="107"/>
      <c r="AC188" s="32"/>
      <c r="AD188" s="123"/>
      <c r="AE188" s="123"/>
      <c r="AF188" s="112"/>
    </row>
    <row r="189" spans="1:32" s="5" customFormat="1" ht="89.25" hidden="1" x14ac:dyDescent="0.2">
      <c r="A189" s="157">
        <v>186</v>
      </c>
      <c r="B189" s="29" t="s">
        <v>315</v>
      </c>
      <c r="C189" s="29" t="s">
        <v>318</v>
      </c>
      <c r="D189" s="29">
        <v>3</v>
      </c>
      <c r="E189" s="140">
        <v>3.6</v>
      </c>
      <c r="F189" s="30"/>
      <c r="G189" s="30"/>
      <c r="H189" s="31" t="s">
        <v>326</v>
      </c>
      <c r="I189" s="28" t="s">
        <v>390</v>
      </c>
      <c r="J189" s="28"/>
      <c r="K189" s="28" t="s">
        <v>793</v>
      </c>
      <c r="L189" s="150"/>
      <c r="M189" s="25" t="s">
        <v>994</v>
      </c>
      <c r="N189" s="24" t="s">
        <v>88</v>
      </c>
      <c r="O189" s="24"/>
      <c r="P189" s="24"/>
      <c r="Q189" s="24"/>
      <c r="R189" s="25" t="s">
        <v>991</v>
      </c>
      <c r="S189" s="24"/>
      <c r="T189" s="34"/>
      <c r="U189" s="34"/>
      <c r="V189" s="34"/>
      <c r="W189" s="24"/>
      <c r="X189" s="24"/>
      <c r="Y189" s="105" t="str">
        <f>[11]Submitter!$F$3</f>
        <v>George Cole</v>
      </c>
      <c r="Z189" s="106" t="str">
        <f>[11]Submitter!$F$6</f>
        <v>Allscripts</v>
      </c>
      <c r="AA189" s="107"/>
      <c r="AB189" s="107"/>
      <c r="AC189" s="32"/>
      <c r="AD189" s="123"/>
      <c r="AE189" s="123"/>
      <c r="AF189" s="112"/>
    </row>
    <row r="190" spans="1:32" s="5" customFormat="1" ht="293.25" hidden="1" x14ac:dyDescent="0.2">
      <c r="A190" s="157">
        <v>187</v>
      </c>
      <c r="B190" s="29"/>
      <c r="C190" s="29" t="s">
        <v>318</v>
      </c>
      <c r="D190" s="29">
        <v>3</v>
      </c>
      <c r="E190" s="140">
        <v>3.6</v>
      </c>
      <c r="F190" s="30"/>
      <c r="G190" s="30"/>
      <c r="H190" s="31" t="s">
        <v>317</v>
      </c>
      <c r="I190" s="28" t="s">
        <v>784</v>
      </c>
      <c r="J190" s="28"/>
      <c r="K190" s="28" t="s">
        <v>794</v>
      </c>
      <c r="L190" s="150"/>
      <c r="M190" s="25" t="s">
        <v>997</v>
      </c>
      <c r="N190" s="24" t="s">
        <v>89</v>
      </c>
      <c r="O190" s="24"/>
      <c r="P190" s="24"/>
      <c r="Q190" s="24"/>
      <c r="R190" s="25" t="s">
        <v>1033</v>
      </c>
      <c r="S190" s="24"/>
      <c r="T190" s="34"/>
      <c r="U190" s="34"/>
      <c r="V190" s="34"/>
      <c r="W190" s="24"/>
      <c r="X190" s="24"/>
      <c r="Y190" s="105" t="str">
        <f>[11]Submitter!$F$3</f>
        <v>George Cole</v>
      </c>
      <c r="Z190" s="106" t="str">
        <f>[11]Submitter!$F$6</f>
        <v>Allscripts</v>
      </c>
      <c r="AA190" s="107"/>
      <c r="AB190" s="107"/>
      <c r="AC190" s="32"/>
      <c r="AD190" s="123"/>
      <c r="AE190" s="123"/>
      <c r="AF190" s="112"/>
    </row>
    <row r="191" spans="1:32" s="5" customFormat="1" ht="63.75" hidden="1" x14ac:dyDescent="0.2">
      <c r="A191" s="157">
        <v>188</v>
      </c>
      <c r="B191" s="29"/>
      <c r="C191" s="29" t="s">
        <v>318</v>
      </c>
      <c r="D191" s="29">
        <v>3</v>
      </c>
      <c r="E191" s="140">
        <v>3.6</v>
      </c>
      <c r="F191" s="30"/>
      <c r="G191" s="30"/>
      <c r="H191" s="31" t="s">
        <v>316</v>
      </c>
      <c r="I191" s="28"/>
      <c r="J191" s="28"/>
      <c r="K191" s="28" t="s">
        <v>795</v>
      </c>
      <c r="L191" s="150"/>
      <c r="M191" s="25" t="s">
        <v>997</v>
      </c>
      <c r="N191" s="24" t="s">
        <v>87</v>
      </c>
      <c r="O191" s="24"/>
      <c r="P191" s="24"/>
      <c r="Q191" s="24"/>
      <c r="R191" s="25" t="s">
        <v>903</v>
      </c>
      <c r="S191" s="24"/>
      <c r="T191" s="34"/>
      <c r="U191" s="34"/>
      <c r="V191" s="34"/>
      <c r="W191" s="24"/>
      <c r="X191" s="24"/>
      <c r="Y191" s="105" t="str">
        <f>[11]Submitter!$F$3</f>
        <v>George Cole</v>
      </c>
      <c r="Z191" s="106" t="str">
        <f>[11]Submitter!$F$6</f>
        <v>Allscripts</v>
      </c>
      <c r="AA191" s="107"/>
      <c r="AB191" s="107"/>
      <c r="AC191" s="32"/>
      <c r="AD191" s="123"/>
      <c r="AE191" s="123"/>
      <c r="AF191" s="112"/>
    </row>
    <row r="192" spans="1:32" s="5" customFormat="1" ht="306" hidden="1" x14ac:dyDescent="0.2">
      <c r="A192" s="157">
        <v>189</v>
      </c>
      <c r="B192" s="29"/>
      <c r="C192" s="29" t="s">
        <v>322</v>
      </c>
      <c r="D192" s="29">
        <v>1</v>
      </c>
      <c r="E192" s="140">
        <v>1.1000000000000001</v>
      </c>
      <c r="F192" s="30"/>
      <c r="G192" s="30"/>
      <c r="H192" s="31" t="s">
        <v>317</v>
      </c>
      <c r="I192" s="28" t="s">
        <v>785</v>
      </c>
      <c r="J192" s="28"/>
      <c r="K192" s="28" t="s">
        <v>796</v>
      </c>
      <c r="L192" s="150"/>
      <c r="M192" s="25" t="s">
        <v>997</v>
      </c>
      <c r="N192" s="24" t="s">
        <v>87</v>
      </c>
      <c r="O192" s="24"/>
      <c r="P192" s="24"/>
      <c r="Q192" s="24"/>
      <c r="R192" s="25" t="s">
        <v>1035</v>
      </c>
      <c r="S192" s="24"/>
      <c r="T192" s="34"/>
      <c r="U192" s="34"/>
      <c r="V192" s="34"/>
      <c r="W192" s="24"/>
      <c r="X192" s="24"/>
      <c r="Y192" s="105" t="str">
        <f>[11]Submitter!$F$3</f>
        <v>George Cole</v>
      </c>
      <c r="Z192" s="106" t="str">
        <f>[11]Submitter!$F$6</f>
        <v>Allscripts</v>
      </c>
      <c r="AA192" s="107"/>
      <c r="AB192" s="107"/>
      <c r="AC192" s="32"/>
      <c r="AD192" s="123"/>
      <c r="AE192" s="123"/>
      <c r="AF192" s="113"/>
    </row>
    <row r="193" spans="1:32" s="5" customFormat="1" ht="102" hidden="1" x14ac:dyDescent="0.2">
      <c r="A193" s="157">
        <v>190</v>
      </c>
      <c r="B193" s="29"/>
      <c r="C193" s="29" t="s">
        <v>322</v>
      </c>
      <c r="D193" s="29">
        <v>1</v>
      </c>
      <c r="E193" s="140">
        <v>1.1000000000000001</v>
      </c>
      <c r="F193" s="30"/>
      <c r="G193" s="30"/>
      <c r="H193" s="31" t="s">
        <v>316</v>
      </c>
      <c r="I193" s="28" t="s">
        <v>786</v>
      </c>
      <c r="J193" s="28"/>
      <c r="K193" s="28" t="s">
        <v>797</v>
      </c>
      <c r="L193" s="150"/>
      <c r="M193" s="25" t="s">
        <v>997</v>
      </c>
      <c r="N193" s="24" t="s">
        <v>87</v>
      </c>
      <c r="O193" s="24"/>
      <c r="P193" s="24"/>
      <c r="Q193" s="24"/>
      <c r="R193" s="25" t="s">
        <v>904</v>
      </c>
      <c r="S193" s="24"/>
      <c r="T193" s="34"/>
      <c r="U193" s="34"/>
      <c r="V193" s="34"/>
      <c r="W193" s="24"/>
      <c r="X193" s="24"/>
      <c r="Y193" s="105" t="str">
        <f>[11]Submitter!$F$3</f>
        <v>George Cole</v>
      </c>
      <c r="Z193" s="106" t="str">
        <f>[11]Submitter!$F$6</f>
        <v>Allscripts</v>
      </c>
      <c r="AA193" s="107"/>
      <c r="AB193" s="107"/>
      <c r="AC193" s="32"/>
      <c r="AD193" s="123"/>
      <c r="AE193" s="123"/>
      <c r="AF193" s="113"/>
    </row>
    <row r="194" spans="1:32" s="5" customFormat="1" ht="153" hidden="1" x14ac:dyDescent="0.2">
      <c r="A194" s="157">
        <v>191</v>
      </c>
      <c r="B194" s="29"/>
      <c r="C194" s="29" t="s">
        <v>322</v>
      </c>
      <c r="D194" s="29">
        <v>1</v>
      </c>
      <c r="E194" s="140">
        <v>1.2</v>
      </c>
      <c r="F194" s="30"/>
      <c r="G194" s="30"/>
      <c r="H194" s="31" t="s">
        <v>316</v>
      </c>
      <c r="I194" s="28" t="s">
        <v>787</v>
      </c>
      <c r="J194" s="28" t="s">
        <v>792</v>
      </c>
      <c r="K194" s="28" t="s">
        <v>798</v>
      </c>
      <c r="L194" s="150"/>
      <c r="M194" s="25" t="s">
        <v>997</v>
      </c>
      <c r="N194" s="24" t="s">
        <v>87</v>
      </c>
      <c r="O194" s="24"/>
      <c r="P194" s="24"/>
      <c r="Q194" s="24"/>
      <c r="R194" s="25" t="s">
        <v>905</v>
      </c>
      <c r="S194" s="24"/>
      <c r="T194" s="34"/>
      <c r="U194" s="34"/>
      <c r="V194" s="34"/>
      <c r="W194" s="24"/>
      <c r="X194" s="24"/>
      <c r="Y194" s="105" t="str">
        <f>[11]Submitter!$F$3</f>
        <v>George Cole</v>
      </c>
      <c r="Z194" s="106" t="str">
        <f>[11]Submitter!$F$6</f>
        <v>Allscripts</v>
      </c>
      <c r="AA194" s="107"/>
      <c r="AB194" s="107"/>
      <c r="AC194" s="32"/>
      <c r="AD194" s="123"/>
      <c r="AE194" s="123"/>
      <c r="AF194" s="114"/>
    </row>
    <row r="195" spans="1:32" s="5" customFormat="1" ht="89.25" hidden="1" x14ac:dyDescent="0.2">
      <c r="A195" s="157">
        <v>192</v>
      </c>
      <c r="B195" s="29"/>
      <c r="C195" s="29" t="s">
        <v>322</v>
      </c>
      <c r="D195" s="29">
        <v>1</v>
      </c>
      <c r="E195" s="140">
        <v>1.2</v>
      </c>
      <c r="F195" s="30"/>
      <c r="G195" s="30"/>
      <c r="H195" s="31" t="s">
        <v>326</v>
      </c>
      <c r="I195" s="28" t="s">
        <v>788</v>
      </c>
      <c r="J195" s="28"/>
      <c r="K195" s="28" t="s">
        <v>799</v>
      </c>
      <c r="L195" s="150"/>
      <c r="M195" s="25" t="s">
        <v>997</v>
      </c>
      <c r="N195" s="24" t="s">
        <v>69</v>
      </c>
      <c r="O195" s="24"/>
      <c r="P195" s="24"/>
      <c r="Q195" s="24"/>
      <c r="R195" s="25" t="s">
        <v>998</v>
      </c>
      <c r="S195" s="24"/>
      <c r="T195" s="34"/>
      <c r="U195" s="34"/>
      <c r="V195" s="34"/>
      <c r="W195" s="24"/>
      <c r="X195" s="24"/>
      <c r="Y195" s="105" t="str">
        <f>[11]Submitter!$F$3</f>
        <v>George Cole</v>
      </c>
      <c r="Z195" s="106" t="str">
        <f>[11]Submitter!$F$6</f>
        <v>Allscripts</v>
      </c>
      <c r="AA195" s="107"/>
      <c r="AB195" s="107"/>
      <c r="AC195" s="32"/>
      <c r="AD195" s="123"/>
      <c r="AE195" s="123"/>
      <c r="AF195" s="113"/>
    </row>
    <row r="196" spans="1:32" s="5" customFormat="1" ht="127.5" hidden="1" x14ac:dyDescent="0.2">
      <c r="A196" s="157">
        <v>193</v>
      </c>
      <c r="B196" s="29"/>
      <c r="C196" s="29" t="s">
        <v>322</v>
      </c>
      <c r="D196" s="29">
        <v>2</v>
      </c>
      <c r="E196" s="140">
        <v>2.1</v>
      </c>
      <c r="F196" s="30"/>
      <c r="G196" s="30"/>
      <c r="H196" s="31" t="s">
        <v>317</v>
      </c>
      <c r="I196" s="28" t="s">
        <v>789</v>
      </c>
      <c r="J196" s="28"/>
      <c r="K196" s="28" t="s">
        <v>800</v>
      </c>
      <c r="L196" s="150"/>
      <c r="M196" s="25" t="s">
        <v>935</v>
      </c>
      <c r="N196" s="24" t="s">
        <v>88</v>
      </c>
      <c r="O196" s="24"/>
      <c r="P196" s="24"/>
      <c r="Q196" s="24"/>
      <c r="R196" s="25" t="s">
        <v>939</v>
      </c>
      <c r="S196" s="24"/>
      <c r="T196" s="34">
        <v>20</v>
      </c>
      <c r="U196" s="34">
        <v>0</v>
      </c>
      <c r="V196" s="34">
        <v>4</v>
      </c>
      <c r="W196" s="24"/>
      <c r="X196" s="24"/>
      <c r="Y196" s="105" t="str">
        <f>[11]Submitter!$F$3</f>
        <v>George Cole</v>
      </c>
      <c r="Z196" s="106" t="str">
        <f>[11]Submitter!$F$6</f>
        <v>Allscripts</v>
      </c>
      <c r="AA196" s="107"/>
      <c r="AB196" s="107"/>
      <c r="AC196" s="32"/>
      <c r="AD196" s="123"/>
      <c r="AE196" s="123"/>
      <c r="AF196" s="113"/>
    </row>
    <row r="197" spans="1:32" s="5" customFormat="1" ht="127.5" hidden="1" x14ac:dyDescent="0.2">
      <c r="A197" s="157">
        <v>194</v>
      </c>
      <c r="B197" s="29"/>
      <c r="C197" s="29" t="s">
        <v>322</v>
      </c>
      <c r="D197" s="29">
        <v>2</v>
      </c>
      <c r="E197" s="140">
        <v>2.2000000000000002</v>
      </c>
      <c r="F197" s="30"/>
      <c r="G197" s="30"/>
      <c r="H197" s="31" t="s">
        <v>317</v>
      </c>
      <c r="I197" s="28" t="s">
        <v>789</v>
      </c>
      <c r="J197" s="28"/>
      <c r="K197" s="28" t="s">
        <v>800</v>
      </c>
      <c r="L197" s="150"/>
      <c r="M197" s="25" t="s">
        <v>935</v>
      </c>
      <c r="N197" s="24" t="s">
        <v>88</v>
      </c>
      <c r="O197" s="24"/>
      <c r="P197" s="24"/>
      <c r="Q197" s="24"/>
      <c r="R197" s="25" t="s">
        <v>939</v>
      </c>
      <c r="S197" s="24"/>
      <c r="T197" s="34">
        <v>20</v>
      </c>
      <c r="U197" s="34">
        <v>0</v>
      </c>
      <c r="V197" s="34">
        <v>4</v>
      </c>
      <c r="W197" s="24"/>
      <c r="X197" s="24"/>
      <c r="Y197" s="105" t="str">
        <f>[11]Submitter!$F$3</f>
        <v>George Cole</v>
      </c>
      <c r="Z197" s="106" t="str">
        <f>[11]Submitter!$F$6</f>
        <v>Allscripts</v>
      </c>
      <c r="AA197" s="107"/>
      <c r="AB197" s="107"/>
      <c r="AC197" s="32"/>
      <c r="AD197" s="123"/>
      <c r="AE197" s="123"/>
      <c r="AF197" s="113"/>
    </row>
    <row r="198" spans="1:32" s="5" customFormat="1" ht="127.5" hidden="1" x14ac:dyDescent="0.2">
      <c r="A198" s="157">
        <v>195</v>
      </c>
      <c r="B198" s="29"/>
      <c r="C198" s="29" t="s">
        <v>322</v>
      </c>
      <c r="D198" s="29">
        <v>2</v>
      </c>
      <c r="E198" s="140">
        <v>2.2999999999999998</v>
      </c>
      <c r="F198" s="30"/>
      <c r="G198" s="30"/>
      <c r="H198" s="31" t="s">
        <v>317</v>
      </c>
      <c r="I198" s="28" t="s">
        <v>789</v>
      </c>
      <c r="J198" s="28"/>
      <c r="K198" s="28" t="s">
        <v>800</v>
      </c>
      <c r="L198" s="150"/>
      <c r="M198" s="25" t="s">
        <v>935</v>
      </c>
      <c r="N198" s="24" t="s">
        <v>88</v>
      </c>
      <c r="O198" s="24"/>
      <c r="P198" s="24"/>
      <c r="Q198" s="24"/>
      <c r="R198" s="25" t="s">
        <v>939</v>
      </c>
      <c r="S198" s="24"/>
      <c r="T198" s="34">
        <v>20</v>
      </c>
      <c r="U198" s="34">
        <v>0</v>
      </c>
      <c r="V198" s="34">
        <v>4</v>
      </c>
      <c r="W198" s="24"/>
      <c r="X198" s="24"/>
      <c r="Y198" s="105" t="str">
        <f>[11]Submitter!$F$3</f>
        <v>George Cole</v>
      </c>
      <c r="Z198" s="106" t="str">
        <f>[11]Submitter!$F$6</f>
        <v>Allscripts</v>
      </c>
      <c r="AA198" s="107"/>
      <c r="AB198" s="107"/>
      <c r="AC198" s="32"/>
      <c r="AD198" s="123"/>
      <c r="AE198" s="123"/>
      <c r="AF198" s="113"/>
    </row>
    <row r="199" spans="1:32" s="5" customFormat="1" ht="127.5" hidden="1" x14ac:dyDescent="0.2">
      <c r="A199" s="157">
        <v>196</v>
      </c>
      <c r="B199" s="29"/>
      <c r="C199" s="29" t="s">
        <v>322</v>
      </c>
      <c r="D199" s="29">
        <v>2</v>
      </c>
      <c r="E199" s="140">
        <v>2.4</v>
      </c>
      <c r="F199" s="30"/>
      <c r="G199" s="30"/>
      <c r="H199" s="31" t="s">
        <v>317</v>
      </c>
      <c r="I199" s="28" t="s">
        <v>789</v>
      </c>
      <c r="J199" s="28"/>
      <c r="K199" s="28" t="s">
        <v>800</v>
      </c>
      <c r="L199" s="150"/>
      <c r="M199" s="25" t="s">
        <v>935</v>
      </c>
      <c r="N199" s="24" t="s">
        <v>88</v>
      </c>
      <c r="O199" s="24"/>
      <c r="P199" s="24"/>
      <c r="Q199" s="24"/>
      <c r="R199" s="25" t="s">
        <v>939</v>
      </c>
      <c r="S199" s="24"/>
      <c r="T199" s="34">
        <v>20</v>
      </c>
      <c r="U199" s="34">
        <v>0</v>
      </c>
      <c r="V199" s="34">
        <v>4</v>
      </c>
      <c r="W199" s="24"/>
      <c r="X199" s="24"/>
      <c r="Y199" s="105" t="str">
        <f>[11]Submitter!$F$3</f>
        <v>George Cole</v>
      </c>
      <c r="Z199" s="106" t="str">
        <f>[11]Submitter!$F$6</f>
        <v>Allscripts</v>
      </c>
      <c r="AA199" s="107"/>
      <c r="AB199" s="107"/>
      <c r="AC199" s="32"/>
      <c r="AD199" s="123"/>
      <c r="AE199" s="123"/>
      <c r="AF199" s="113"/>
    </row>
    <row r="200" spans="1:32" s="5" customFormat="1" ht="127.5" hidden="1" x14ac:dyDescent="0.2">
      <c r="A200" s="157">
        <v>197</v>
      </c>
      <c r="B200" s="29"/>
      <c r="C200" s="29" t="s">
        <v>322</v>
      </c>
      <c r="D200" s="29">
        <v>2</v>
      </c>
      <c r="E200" s="140">
        <v>2.5</v>
      </c>
      <c r="F200" s="30"/>
      <c r="G200" s="30"/>
      <c r="H200" s="31" t="s">
        <v>317</v>
      </c>
      <c r="I200" s="28" t="s">
        <v>790</v>
      </c>
      <c r="J200" s="28"/>
      <c r="K200" s="28" t="s">
        <v>800</v>
      </c>
      <c r="L200" s="150"/>
      <c r="M200" s="25" t="s">
        <v>935</v>
      </c>
      <c r="N200" s="24" t="s">
        <v>88</v>
      </c>
      <c r="O200" s="24"/>
      <c r="P200" s="24"/>
      <c r="Q200" s="24"/>
      <c r="R200" s="25" t="s">
        <v>939</v>
      </c>
      <c r="S200" s="24"/>
      <c r="T200" s="34">
        <v>20</v>
      </c>
      <c r="U200" s="34">
        <v>0</v>
      </c>
      <c r="V200" s="34">
        <v>4</v>
      </c>
      <c r="W200" s="24"/>
      <c r="X200" s="24"/>
      <c r="Y200" s="105" t="str">
        <f>[11]Submitter!$F$3</f>
        <v>George Cole</v>
      </c>
      <c r="Z200" s="106" t="str">
        <f>[11]Submitter!$F$6</f>
        <v>Allscripts</v>
      </c>
      <c r="AA200" s="108"/>
      <c r="AB200" s="108"/>
      <c r="AC200" s="32"/>
      <c r="AD200" s="123"/>
      <c r="AE200" s="123"/>
      <c r="AF200" s="113"/>
    </row>
    <row r="201" spans="1:32" s="5" customFormat="1" ht="127.5" hidden="1" x14ac:dyDescent="0.2">
      <c r="A201" s="157">
        <v>198</v>
      </c>
      <c r="B201" s="29"/>
      <c r="C201" s="29" t="s">
        <v>322</v>
      </c>
      <c r="D201" s="29">
        <v>2</v>
      </c>
      <c r="E201" s="140">
        <v>2.6</v>
      </c>
      <c r="F201" s="30"/>
      <c r="G201" s="30"/>
      <c r="H201" s="31" t="s">
        <v>317</v>
      </c>
      <c r="I201" s="28" t="s">
        <v>789</v>
      </c>
      <c r="J201" s="28"/>
      <c r="K201" s="28" t="s">
        <v>800</v>
      </c>
      <c r="L201" s="150"/>
      <c r="M201" s="25" t="s">
        <v>935</v>
      </c>
      <c r="N201" s="24" t="s">
        <v>88</v>
      </c>
      <c r="O201" s="24"/>
      <c r="P201" s="24"/>
      <c r="Q201" s="24"/>
      <c r="R201" s="25" t="s">
        <v>939</v>
      </c>
      <c r="S201" s="24"/>
      <c r="T201" s="34">
        <v>20</v>
      </c>
      <c r="U201" s="34">
        <v>0</v>
      </c>
      <c r="V201" s="34">
        <v>4</v>
      </c>
      <c r="W201" s="24"/>
      <c r="X201" s="24"/>
      <c r="Y201" s="105" t="str">
        <f>[11]Submitter!$F$3</f>
        <v>George Cole</v>
      </c>
      <c r="Z201" s="106" t="str">
        <f>[11]Submitter!$F$6</f>
        <v>Allscripts</v>
      </c>
      <c r="AA201" s="108"/>
      <c r="AB201" s="108"/>
      <c r="AC201" s="32"/>
      <c r="AD201" s="123"/>
      <c r="AE201" s="123"/>
      <c r="AF201" s="113"/>
    </row>
    <row r="202" spans="1:32" s="5" customFormat="1" ht="318.75" hidden="1" x14ac:dyDescent="0.2">
      <c r="A202" s="157">
        <v>199</v>
      </c>
      <c r="B202" s="29"/>
      <c r="C202" s="29" t="s">
        <v>322</v>
      </c>
      <c r="D202" s="29">
        <v>1</v>
      </c>
      <c r="E202" s="140">
        <v>1.2</v>
      </c>
      <c r="F202" s="30"/>
      <c r="G202" s="30"/>
      <c r="H202" s="31" t="s">
        <v>317</v>
      </c>
      <c r="I202" s="28" t="s">
        <v>791</v>
      </c>
      <c r="J202" s="28"/>
      <c r="K202" s="28" t="s">
        <v>801</v>
      </c>
      <c r="L202" s="150"/>
      <c r="M202" s="25" t="s">
        <v>997</v>
      </c>
      <c r="N202" s="24" t="s">
        <v>87</v>
      </c>
      <c r="O202" s="24"/>
      <c r="P202" s="24"/>
      <c r="Q202" s="24"/>
      <c r="R202" s="25" t="s">
        <v>1036</v>
      </c>
      <c r="S202" s="24"/>
      <c r="T202" s="34"/>
      <c r="U202" s="34"/>
      <c r="V202" s="34"/>
      <c r="W202" s="24"/>
      <c r="X202" s="24"/>
      <c r="Y202" s="105" t="str">
        <f>[11]Submitter!$F$3</f>
        <v>George Cole</v>
      </c>
      <c r="Z202" s="106" t="str">
        <f>[11]Submitter!$F$6</f>
        <v>Allscripts</v>
      </c>
      <c r="AA202" s="108"/>
      <c r="AB202" s="108"/>
      <c r="AC202" s="32"/>
      <c r="AD202" s="123"/>
      <c r="AE202" s="123"/>
      <c r="AF202" s="113"/>
    </row>
    <row r="203" spans="1:32" s="5" customFormat="1" ht="38.25" hidden="1" x14ac:dyDescent="0.2">
      <c r="A203" s="157">
        <v>200</v>
      </c>
      <c r="B203" s="29" t="s">
        <v>315</v>
      </c>
      <c r="C203" s="29" t="s">
        <v>802</v>
      </c>
      <c r="D203" s="29"/>
      <c r="E203" s="140"/>
      <c r="F203" s="30"/>
      <c r="G203" s="30"/>
      <c r="H203" s="31" t="s">
        <v>321</v>
      </c>
      <c r="I203" s="28"/>
      <c r="J203" s="28"/>
      <c r="K203" s="28" t="s">
        <v>805</v>
      </c>
      <c r="L203" s="150"/>
      <c r="M203" s="25" t="s">
        <v>919</v>
      </c>
      <c r="N203" s="24" t="s">
        <v>86</v>
      </c>
      <c r="O203" s="24"/>
      <c r="P203" s="24"/>
      <c r="Q203" s="24"/>
      <c r="R203" s="25" t="s">
        <v>930</v>
      </c>
      <c r="S203" s="24"/>
      <c r="T203" s="34">
        <v>20</v>
      </c>
      <c r="U203" s="34">
        <v>0</v>
      </c>
      <c r="V203" s="34">
        <v>4</v>
      </c>
      <c r="W203" s="24"/>
      <c r="X203" s="24"/>
      <c r="Y203" s="105" t="str">
        <f>[12]Submitter!$F$3</f>
        <v>Eric M Haas</v>
      </c>
      <c r="Z203" s="106" t="str">
        <f>[12]Submitter!$F$6</f>
        <v>Health eData Inc</v>
      </c>
      <c r="AA203" s="107"/>
      <c r="AB203" s="107"/>
      <c r="AC203" s="32"/>
      <c r="AD203" s="123"/>
      <c r="AE203" s="123"/>
      <c r="AF203" s="112"/>
    </row>
    <row r="204" spans="1:32" s="5" customFormat="1" ht="127.5" hidden="1" x14ac:dyDescent="0.2">
      <c r="A204" s="157">
        <v>201</v>
      </c>
      <c r="B204" s="29" t="s">
        <v>315</v>
      </c>
      <c r="C204" s="29" t="s">
        <v>803</v>
      </c>
      <c r="D204" s="29">
        <v>1.2</v>
      </c>
      <c r="E204" s="140">
        <v>1.02</v>
      </c>
      <c r="F204" s="30"/>
      <c r="G204" s="30"/>
      <c r="H204" s="31" t="s">
        <v>316</v>
      </c>
      <c r="I204" s="28"/>
      <c r="J204" s="28"/>
      <c r="K204" s="28" t="s">
        <v>806</v>
      </c>
      <c r="L204" s="150"/>
      <c r="M204" s="25" t="s">
        <v>997</v>
      </c>
      <c r="N204" s="24" t="s">
        <v>86</v>
      </c>
      <c r="O204" s="24"/>
      <c r="P204" s="24"/>
      <c r="Q204" s="24"/>
      <c r="R204" s="25" t="s">
        <v>1037</v>
      </c>
      <c r="S204" s="24"/>
      <c r="T204" s="34"/>
      <c r="U204" s="34"/>
      <c r="V204" s="34"/>
      <c r="W204" s="24"/>
      <c r="X204" s="24"/>
      <c r="Y204" s="105" t="str">
        <f>[12]Submitter!$F$3</f>
        <v>Eric M Haas</v>
      </c>
      <c r="Z204" s="106" t="str">
        <f>[12]Submitter!$F$6</f>
        <v>Health eData Inc</v>
      </c>
      <c r="AA204" s="107"/>
      <c r="AB204" s="107"/>
      <c r="AC204" s="32"/>
      <c r="AD204" s="123"/>
      <c r="AE204" s="123"/>
      <c r="AF204" s="112"/>
    </row>
    <row r="205" spans="1:32" s="5" customFormat="1" ht="76.5" hidden="1" x14ac:dyDescent="0.2">
      <c r="A205" s="157">
        <v>202</v>
      </c>
      <c r="B205" s="29" t="s">
        <v>315</v>
      </c>
      <c r="C205" s="29" t="s">
        <v>804</v>
      </c>
      <c r="D205" s="29">
        <v>2.5</v>
      </c>
      <c r="E205" s="140">
        <v>2.0499999999999998</v>
      </c>
      <c r="F205" s="30"/>
      <c r="G205" s="30" t="s">
        <v>76</v>
      </c>
      <c r="H205" s="31" t="s">
        <v>334</v>
      </c>
      <c r="I205" s="28"/>
      <c r="J205" s="28"/>
      <c r="K205" s="28" t="s">
        <v>807</v>
      </c>
      <c r="L205" s="150"/>
      <c r="M205" s="25" t="s">
        <v>997</v>
      </c>
      <c r="N205" s="24" t="s">
        <v>68</v>
      </c>
      <c r="O205" s="24"/>
      <c r="P205" s="24"/>
      <c r="Q205" s="24"/>
      <c r="R205" s="25" t="s">
        <v>999</v>
      </c>
      <c r="S205" s="24"/>
      <c r="T205" s="34"/>
      <c r="U205" s="34"/>
      <c r="V205" s="34"/>
      <c r="W205" s="24"/>
      <c r="X205" s="24"/>
      <c r="Y205" s="105" t="str">
        <f>[12]Submitter!$F$3</f>
        <v>Eric M Haas</v>
      </c>
      <c r="Z205" s="106" t="str">
        <f>[12]Submitter!$F$6</f>
        <v>Health eData Inc</v>
      </c>
      <c r="AA205" s="107"/>
      <c r="AB205" s="107"/>
      <c r="AC205" s="32"/>
      <c r="AD205" s="123"/>
      <c r="AE205" s="123"/>
      <c r="AF205" s="112"/>
    </row>
    <row r="206" spans="1:32" s="5" customFormat="1" ht="216.75" hidden="1" x14ac:dyDescent="0.2">
      <c r="A206" s="157">
        <v>203</v>
      </c>
      <c r="B206" s="29" t="s">
        <v>315</v>
      </c>
      <c r="C206" s="29" t="s">
        <v>804</v>
      </c>
      <c r="D206" s="29">
        <v>2.1</v>
      </c>
      <c r="E206" s="140">
        <v>2.0099999999999998</v>
      </c>
      <c r="F206" s="30"/>
      <c r="G206" s="30"/>
      <c r="H206" s="31" t="s">
        <v>326</v>
      </c>
      <c r="I206" s="28"/>
      <c r="J206" s="28"/>
      <c r="K206" s="28" t="s">
        <v>808</v>
      </c>
      <c r="L206" s="150"/>
      <c r="M206" s="25" t="s">
        <v>997</v>
      </c>
      <c r="N206" s="24" t="s">
        <v>69</v>
      </c>
      <c r="O206" s="24"/>
      <c r="P206" s="24"/>
      <c r="Q206" s="24"/>
      <c r="R206" s="25" t="s">
        <v>1000</v>
      </c>
      <c r="S206" s="24"/>
      <c r="T206" s="34"/>
      <c r="U206" s="34"/>
      <c r="V206" s="34"/>
      <c r="W206" s="24"/>
      <c r="X206" s="24"/>
      <c r="Y206" s="105" t="str">
        <f>[12]Submitter!$F$3</f>
        <v>Eric M Haas</v>
      </c>
      <c r="Z206" s="106" t="str">
        <f>[12]Submitter!$F$6</f>
        <v>Health eData Inc</v>
      </c>
      <c r="AA206" s="107"/>
      <c r="AB206" s="107"/>
      <c r="AC206" s="32"/>
      <c r="AD206" s="123"/>
      <c r="AE206" s="123"/>
      <c r="AF206" s="113"/>
    </row>
    <row r="207" spans="1:32" s="5" customFormat="1" ht="102" hidden="1" x14ac:dyDescent="0.2">
      <c r="A207" s="157">
        <v>204</v>
      </c>
      <c r="B207" s="29" t="s">
        <v>315</v>
      </c>
      <c r="C207" s="29" t="s">
        <v>757</v>
      </c>
      <c r="D207" s="29">
        <v>1.3</v>
      </c>
      <c r="E207" s="140"/>
      <c r="F207" s="30"/>
      <c r="G207" s="30"/>
      <c r="H207" s="31" t="s">
        <v>334</v>
      </c>
      <c r="I207" s="28" t="s">
        <v>809</v>
      </c>
      <c r="J207" s="28" t="s">
        <v>810</v>
      </c>
      <c r="K207" s="28" t="s">
        <v>811</v>
      </c>
      <c r="L207" s="150" t="s">
        <v>78</v>
      </c>
      <c r="M207" s="25" t="s">
        <v>940</v>
      </c>
      <c r="N207" s="24" t="s">
        <v>86</v>
      </c>
      <c r="O207" s="24"/>
      <c r="P207" s="24"/>
      <c r="Q207" s="24"/>
      <c r="R207" s="25" t="s">
        <v>958</v>
      </c>
      <c r="S207" s="24"/>
      <c r="T207" s="34">
        <v>15</v>
      </c>
      <c r="U207" s="34">
        <v>0</v>
      </c>
      <c r="V207" s="34">
        <v>0</v>
      </c>
      <c r="W207" s="24"/>
      <c r="X207" s="24"/>
      <c r="Y207" s="105" t="str">
        <f>[13]Submitter!$F$3</f>
        <v>Brian Scheller</v>
      </c>
      <c r="Z207" s="106" t="str">
        <f>[13]Submitter!$F$6</f>
        <v>Healthwise</v>
      </c>
      <c r="AA207" s="107"/>
      <c r="AB207" s="107"/>
      <c r="AC207" s="32"/>
      <c r="AD207" s="123"/>
      <c r="AE207" s="123"/>
      <c r="AF207" s="113"/>
    </row>
    <row r="208" spans="1:32" s="5" customFormat="1" ht="89.25" hidden="1" x14ac:dyDescent="0.2">
      <c r="A208" s="157">
        <v>205</v>
      </c>
      <c r="B208" s="29"/>
      <c r="C208" s="29" t="s">
        <v>757</v>
      </c>
      <c r="D208" s="29" t="s">
        <v>812</v>
      </c>
      <c r="E208" s="140"/>
      <c r="F208" s="30"/>
      <c r="G208" s="30"/>
      <c r="H208" s="31" t="s">
        <v>321</v>
      </c>
      <c r="I208" s="28" t="s">
        <v>813</v>
      </c>
      <c r="J208" s="28" t="s">
        <v>814</v>
      </c>
      <c r="K208" s="28" t="s">
        <v>815</v>
      </c>
      <c r="L208" s="150" t="s">
        <v>78</v>
      </c>
      <c r="M208" s="25" t="s">
        <v>919</v>
      </c>
      <c r="N208" s="24" t="s">
        <v>88</v>
      </c>
      <c r="O208" s="24"/>
      <c r="P208" s="24"/>
      <c r="Q208" s="24"/>
      <c r="R208" s="25"/>
      <c r="S208" s="24"/>
      <c r="T208" s="34">
        <v>20</v>
      </c>
      <c r="U208" s="34">
        <v>0</v>
      </c>
      <c r="V208" s="34">
        <v>4</v>
      </c>
      <c r="W208" s="24"/>
      <c r="X208" s="24"/>
      <c r="Y208" s="105" t="str">
        <f>[13]Submitter!$F$3</f>
        <v>Brian Scheller</v>
      </c>
      <c r="Z208" s="106" t="str">
        <f>[13]Submitter!$F$6</f>
        <v>Healthwise</v>
      </c>
      <c r="AA208" s="107"/>
      <c r="AB208" s="107"/>
      <c r="AC208" s="32"/>
      <c r="AD208" s="123"/>
      <c r="AE208" s="123"/>
      <c r="AF208" s="113"/>
    </row>
    <row r="209" spans="1:32" s="5" customFormat="1" ht="89.25" hidden="1" x14ac:dyDescent="0.2">
      <c r="A209" s="157">
        <v>206</v>
      </c>
      <c r="B209" s="29"/>
      <c r="C209" s="29" t="s">
        <v>757</v>
      </c>
      <c r="D209" s="29" t="s">
        <v>812</v>
      </c>
      <c r="E209" s="140"/>
      <c r="F209" s="30"/>
      <c r="G209" s="30"/>
      <c r="H209" s="31" t="s">
        <v>321</v>
      </c>
      <c r="I209" s="28" t="s">
        <v>816</v>
      </c>
      <c r="J209" s="28" t="s">
        <v>817</v>
      </c>
      <c r="K209" s="28" t="s">
        <v>815</v>
      </c>
      <c r="L209" s="150" t="s">
        <v>78</v>
      </c>
      <c r="M209" s="25" t="s">
        <v>940</v>
      </c>
      <c r="N209" s="24" t="s">
        <v>88</v>
      </c>
      <c r="O209" s="24"/>
      <c r="P209" s="24"/>
      <c r="Q209" s="24"/>
      <c r="R209" s="25" t="s">
        <v>957</v>
      </c>
      <c r="S209" s="24"/>
      <c r="T209" s="34">
        <v>15</v>
      </c>
      <c r="U209" s="34">
        <v>0</v>
      </c>
      <c r="V209" s="34">
        <v>0</v>
      </c>
      <c r="W209" s="24"/>
      <c r="X209" s="24"/>
      <c r="Y209" s="105" t="str">
        <f>[13]Submitter!$F$3</f>
        <v>Brian Scheller</v>
      </c>
      <c r="Z209" s="106" t="str">
        <f>[13]Submitter!$F$6</f>
        <v>Healthwise</v>
      </c>
      <c r="AA209" s="107"/>
      <c r="AB209" s="107"/>
      <c r="AC209" s="32"/>
      <c r="AD209" s="123"/>
      <c r="AE209" s="123"/>
      <c r="AF209" s="113"/>
    </row>
    <row r="210" spans="1:32" ht="89.25" hidden="1" x14ac:dyDescent="0.2">
      <c r="A210" s="157">
        <v>207</v>
      </c>
      <c r="B210" s="29"/>
      <c r="C210" s="29" t="s">
        <v>757</v>
      </c>
      <c r="D210" s="29">
        <v>1.5</v>
      </c>
      <c r="E210" s="140"/>
      <c r="F210" s="30"/>
      <c r="G210" s="30"/>
      <c r="H210" s="31" t="s">
        <v>326</v>
      </c>
      <c r="I210" s="28"/>
      <c r="J210" s="28"/>
      <c r="K210" s="28" t="s">
        <v>818</v>
      </c>
      <c r="L210" s="150" t="s">
        <v>78</v>
      </c>
      <c r="M210" s="25" t="s">
        <v>940</v>
      </c>
      <c r="N210" s="24" t="s">
        <v>86</v>
      </c>
      <c r="O210" s="24"/>
      <c r="P210" s="24"/>
      <c r="Q210" s="24"/>
      <c r="R210" s="25" t="s">
        <v>956</v>
      </c>
      <c r="S210" s="24"/>
      <c r="T210" s="34">
        <v>15</v>
      </c>
      <c r="U210" s="34">
        <v>0</v>
      </c>
      <c r="V210" s="34">
        <v>0</v>
      </c>
      <c r="W210" s="24"/>
      <c r="X210" s="24"/>
      <c r="Y210" s="105" t="str">
        <f>[13]Submitter!$F$3</f>
        <v>Brian Scheller</v>
      </c>
      <c r="Z210" s="106" t="str">
        <f>[13]Submitter!$F$6</f>
        <v>Healthwise</v>
      </c>
      <c r="AA210" s="107"/>
      <c r="AB210" s="107"/>
      <c r="AC210" s="32"/>
      <c r="AD210" s="123"/>
      <c r="AE210" s="123"/>
      <c r="AF210" s="113"/>
    </row>
    <row r="211" spans="1:32" ht="127.5" hidden="1" x14ac:dyDescent="0.2">
      <c r="A211" s="157">
        <v>208</v>
      </c>
      <c r="B211" s="29"/>
      <c r="C211" s="29" t="s">
        <v>757</v>
      </c>
      <c r="D211" s="29" t="s">
        <v>360</v>
      </c>
      <c r="E211" s="140"/>
      <c r="F211" s="30"/>
      <c r="G211" s="30"/>
      <c r="H211" s="31" t="s">
        <v>321</v>
      </c>
      <c r="I211" s="28" t="s">
        <v>819</v>
      </c>
      <c r="J211" s="28" t="s">
        <v>820</v>
      </c>
      <c r="K211" s="28" t="s">
        <v>821</v>
      </c>
      <c r="L211" s="150" t="s">
        <v>78</v>
      </c>
      <c r="M211" s="25" t="s">
        <v>919</v>
      </c>
      <c r="N211" s="24" t="s">
        <v>86</v>
      </c>
      <c r="O211" s="24"/>
      <c r="P211" s="24"/>
      <c r="Q211" s="24"/>
      <c r="R211" s="25" t="s">
        <v>916</v>
      </c>
      <c r="S211" s="24"/>
      <c r="T211" s="34">
        <v>20</v>
      </c>
      <c r="U211" s="34">
        <v>0</v>
      </c>
      <c r="V211" s="34">
        <v>4</v>
      </c>
      <c r="W211" s="24"/>
      <c r="X211" s="24"/>
      <c r="Y211" s="105" t="str">
        <f>[13]Submitter!$F$3</f>
        <v>Brian Scheller</v>
      </c>
      <c r="Z211" s="106" t="str">
        <f>[13]Submitter!$F$6</f>
        <v>Healthwise</v>
      </c>
      <c r="AA211" s="107"/>
      <c r="AB211" s="107"/>
      <c r="AC211" s="32"/>
      <c r="AD211" s="123"/>
      <c r="AE211" s="123"/>
      <c r="AF211" s="113"/>
    </row>
    <row r="212" spans="1:32" ht="102" hidden="1" x14ac:dyDescent="0.2">
      <c r="A212" s="157">
        <v>209</v>
      </c>
      <c r="B212" s="29"/>
      <c r="C212" s="29" t="s">
        <v>757</v>
      </c>
      <c r="D212" s="29" t="s">
        <v>414</v>
      </c>
      <c r="E212" s="140"/>
      <c r="F212" s="30"/>
      <c r="G212" s="30"/>
      <c r="H212" s="31" t="s">
        <v>321</v>
      </c>
      <c r="I212" s="28" t="s">
        <v>822</v>
      </c>
      <c r="J212" s="28" t="s">
        <v>823</v>
      </c>
      <c r="K212" s="28" t="s">
        <v>824</v>
      </c>
      <c r="L212" s="150" t="s">
        <v>78</v>
      </c>
      <c r="M212" s="25" t="s">
        <v>919</v>
      </c>
      <c r="N212" s="24" t="s">
        <v>86</v>
      </c>
      <c r="O212" s="24"/>
      <c r="P212" s="24"/>
      <c r="Q212" s="24"/>
      <c r="R212" s="25" t="s">
        <v>916</v>
      </c>
      <c r="S212" s="24"/>
      <c r="T212" s="34">
        <v>20</v>
      </c>
      <c r="U212" s="34">
        <v>0</v>
      </c>
      <c r="V212" s="34">
        <v>4</v>
      </c>
      <c r="W212" s="24"/>
      <c r="X212" s="24"/>
      <c r="Y212" s="105" t="str">
        <f>[13]Submitter!$F$3</f>
        <v>Brian Scheller</v>
      </c>
      <c r="Z212" s="106" t="str">
        <f>[13]Submitter!$F$6</f>
        <v>Healthwise</v>
      </c>
      <c r="AA212" s="107"/>
      <c r="AB212" s="107"/>
      <c r="AC212" s="32"/>
      <c r="AD212" s="123"/>
      <c r="AE212" s="123"/>
      <c r="AF212" s="113"/>
    </row>
    <row r="213" spans="1:32" ht="102" hidden="1" x14ac:dyDescent="0.2">
      <c r="A213" s="157">
        <v>210</v>
      </c>
      <c r="B213" s="29"/>
      <c r="C213" s="29" t="s">
        <v>757</v>
      </c>
      <c r="D213" s="29" t="s">
        <v>414</v>
      </c>
      <c r="E213" s="140"/>
      <c r="F213" s="30"/>
      <c r="G213" s="30"/>
      <c r="H213" s="31" t="s">
        <v>321</v>
      </c>
      <c r="I213" s="28" t="s">
        <v>825</v>
      </c>
      <c r="J213" s="28" t="s">
        <v>826</v>
      </c>
      <c r="K213" s="28" t="s">
        <v>827</v>
      </c>
      <c r="L213" s="150" t="s">
        <v>78</v>
      </c>
      <c r="M213" s="25" t="s">
        <v>919</v>
      </c>
      <c r="N213" s="24" t="s">
        <v>88</v>
      </c>
      <c r="O213" s="24"/>
      <c r="P213" s="24"/>
      <c r="Q213" s="24"/>
      <c r="R213" s="25" t="s">
        <v>931</v>
      </c>
      <c r="S213" s="24"/>
      <c r="T213" s="34">
        <v>20</v>
      </c>
      <c r="U213" s="34">
        <v>0</v>
      </c>
      <c r="V213" s="34">
        <v>4</v>
      </c>
      <c r="W213" s="24"/>
      <c r="X213" s="24"/>
      <c r="Y213" s="105" t="str">
        <f>[13]Submitter!$F$3</f>
        <v>Brian Scheller</v>
      </c>
      <c r="Z213" s="106" t="str">
        <f>[13]Submitter!$F$6</f>
        <v>Healthwise</v>
      </c>
      <c r="AA213" s="107"/>
      <c r="AB213" s="107"/>
      <c r="AC213" s="32"/>
      <c r="AD213" s="123"/>
      <c r="AE213" s="123"/>
      <c r="AF213" s="113"/>
    </row>
    <row r="214" spans="1:32" ht="89.25" hidden="1" x14ac:dyDescent="0.2">
      <c r="A214" s="157">
        <v>211</v>
      </c>
      <c r="B214" s="29"/>
      <c r="C214" s="29" t="s">
        <v>757</v>
      </c>
      <c r="D214" s="29">
        <v>3.3</v>
      </c>
      <c r="E214" s="140"/>
      <c r="F214" s="30"/>
      <c r="G214" s="30"/>
      <c r="H214" s="31" t="s">
        <v>321</v>
      </c>
      <c r="I214" s="28" t="s">
        <v>828</v>
      </c>
      <c r="J214" s="28" t="s">
        <v>829</v>
      </c>
      <c r="K214" s="28" t="s">
        <v>830</v>
      </c>
      <c r="L214" s="150" t="s">
        <v>78</v>
      </c>
      <c r="M214" s="25" t="s">
        <v>919</v>
      </c>
      <c r="N214" s="24" t="s">
        <v>86</v>
      </c>
      <c r="O214" s="24"/>
      <c r="P214" s="24"/>
      <c r="Q214" s="24"/>
      <c r="R214" s="25" t="s">
        <v>916</v>
      </c>
      <c r="S214" s="24"/>
      <c r="T214" s="34">
        <v>20</v>
      </c>
      <c r="U214" s="34">
        <v>0</v>
      </c>
      <c r="V214" s="34">
        <v>4</v>
      </c>
      <c r="W214" s="24"/>
      <c r="X214" s="24"/>
      <c r="Y214" s="105" t="str">
        <f>[13]Submitter!$F$3</f>
        <v>Brian Scheller</v>
      </c>
      <c r="Z214" s="106" t="str">
        <f>[13]Submitter!$F$6</f>
        <v>Healthwise</v>
      </c>
      <c r="AA214" s="107"/>
      <c r="AB214" s="107"/>
      <c r="AC214" s="32"/>
      <c r="AD214" s="123"/>
      <c r="AE214" s="123"/>
      <c r="AF214" s="113"/>
    </row>
    <row r="215" spans="1:32" ht="89.25" hidden="1" x14ac:dyDescent="0.2">
      <c r="A215" s="157">
        <v>212</v>
      </c>
      <c r="B215" s="29"/>
      <c r="C215" s="29" t="s">
        <v>757</v>
      </c>
      <c r="D215" s="29">
        <v>3.4</v>
      </c>
      <c r="E215" s="140"/>
      <c r="F215" s="30"/>
      <c r="G215" s="30"/>
      <c r="H215" s="31" t="s">
        <v>321</v>
      </c>
      <c r="I215" s="28" t="s">
        <v>831</v>
      </c>
      <c r="J215" s="28" t="s">
        <v>832</v>
      </c>
      <c r="K215" s="28" t="s">
        <v>833</v>
      </c>
      <c r="L215" s="150" t="s">
        <v>78</v>
      </c>
      <c r="M215" s="25" t="s">
        <v>919</v>
      </c>
      <c r="N215" s="24" t="s">
        <v>86</v>
      </c>
      <c r="O215" s="24"/>
      <c r="P215" s="24"/>
      <c r="Q215" s="24"/>
      <c r="R215" s="25" t="s">
        <v>916</v>
      </c>
      <c r="S215" s="24"/>
      <c r="T215" s="34">
        <v>20</v>
      </c>
      <c r="U215" s="34">
        <v>0</v>
      </c>
      <c r="V215" s="34">
        <v>4</v>
      </c>
      <c r="W215" s="24"/>
      <c r="X215" s="24"/>
      <c r="Y215" s="105" t="str">
        <f>[13]Submitter!$F$3</f>
        <v>Brian Scheller</v>
      </c>
      <c r="Z215" s="106" t="str">
        <f>[13]Submitter!$F$6</f>
        <v>Healthwise</v>
      </c>
      <c r="AA215" s="107"/>
      <c r="AB215" s="107"/>
      <c r="AC215" s="32"/>
      <c r="AD215" s="123"/>
      <c r="AE215" s="123"/>
      <c r="AF215" s="113"/>
    </row>
    <row r="216" spans="1:32" ht="114.75" hidden="1" x14ac:dyDescent="0.2">
      <c r="A216" s="157">
        <v>213</v>
      </c>
      <c r="B216" s="29"/>
      <c r="C216" s="29" t="s">
        <v>757</v>
      </c>
      <c r="D216" s="29">
        <v>3.5</v>
      </c>
      <c r="E216" s="140"/>
      <c r="F216" s="30"/>
      <c r="G216" s="30"/>
      <c r="H216" s="31" t="s">
        <v>321</v>
      </c>
      <c r="I216" s="28" t="s">
        <v>428</v>
      </c>
      <c r="J216" s="28" t="s">
        <v>517</v>
      </c>
      <c r="K216" s="28" t="s">
        <v>834</v>
      </c>
      <c r="L216" s="150" t="s">
        <v>78</v>
      </c>
      <c r="M216" s="25" t="s">
        <v>919</v>
      </c>
      <c r="N216" s="24" t="s">
        <v>86</v>
      </c>
      <c r="O216" s="24"/>
      <c r="P216" s="24"/>
      <c r="Q216" s="24"/>
      <c r="R216" s="25" t="s">
        <v>916</v>
      </c>
      <c r="S216" s="24"/>
      <c r="T216" s="34">
        <v>20</v>
      </c>
      <c r="U216" s="34">
        <v>0</v>
      </c>
      <c r="V216" s="34">
        <v>4</v>
      </c>
      <c r="W216" s="24"/>
      <c r="X216" s="24"/>
      <c r="Y216" s="105" t="str">
        <f>[13]Submitter!$F$3</f>
        <v>Brian Scheller</v>
      </c>
      <c r="Z216" s="106" t="str">
        <f>[13]Submitter!$F$6</f>
        <v>Healthwise</v>
      </c>
      <c r="AA216" s="107"/>
      <c r="AB216" s="107"/>
      <c r="AC216" s="32"/>
      <c r="AD216" s="123"/>
      <c r="AE216" s="123"/>
      <c r="AF216" s="113"/>
    </row>
    <row r="217" spans="1:32" ht="114.75" hidden="1" x14ac:dyDescent="0.2">
      <c r="A217" s="157">
        <v>214</v>
      </c>
      <c r="B217" s="29"/>
      <c r="C217" s="29" t="s">
        <v>757</v>
      </c>
      <c r="D217" s="29">
        <v>3.5</v>
      </c>
      <c r="E217" s="140"/>
      <c r="F217" s="30"/>
      <c r="G217" s="30"/>
      <c r="H217" s="31" t="s">
        <v>321</v>
      </c>
      <c r="I217" s="28" t="s">
        <v>473</v>
      </c>
      <c r="J217" s="28" t="s">
        <v>835</v>
      </c>
      <c r="K217" s="28" t="s">
        <v>836</v>
      </c>
      <c r="L217" s="150" t="s">
        <v>78</v>
      </c>
      <c r="M217" s="25" t="s">
        <v>919</v>
      </c>
      <c r="N217" s="24" t="s">
        <v>86</v>
      </c>
      <c r="O217" s="24"/>
      <c r="P217" s="24"/>
      <c r="Q217" s="24"/>
      <c r="R217" s="25" t="s">
        <v>916</v>
      </c>
      <c r="S217" s="24"/>
      <c r="T217" s="34">
        <v>20</v>
      </c>
      <c r="U217" s="34">
        <v>0</v>
      </c>
      <c r="V217" s="34">
        <v>4</v>
      </c>
      <c r="W217" s="24"/>
      <c r="X217" s="24"/>
      <c r="Y217" s="105" t="str">
        <f>[13]Submitter!$F$3</f>
        <v>Brian Scheller</v>
      </c>
      <c r="Z217" s="106" t="str">
        <f>[13]Submitter!$F$6</f>
        <v>Healthwise</v>
      </c>
      <c r="AA217" s="107"/>
      <c r="AB217" s="107"/>
      <c r="AC217" s="32"/>
      <c r="AD217" s="123"/>
      <c r="AE217" s="123"/>
      <c r="AF217" s="113"/>
    </row>
    <row r="218" spans="1:32" ht="178.5" hidden="1" x14ac:dyDescent="0.2">
      <c r="A218" s="157">
        <v>215</v>
      </c>
      <c r="B218" s="29"/>
      <c r="C218" s="29" t="s">
        <v>757</v>
      </c>
      <c r="D218" s="29">
        <v>3.6</v>
      </c>
      <c r="E218" s="140"/>
      <c r="F218" s="30"/>
      <c r="G218" s="30"/>
      <c r="H218" s="31" t="s">
        <v>316</v>
      </c>
      <c r="I218" s="28" t="s">
        <v>390</v>
      </c>
      <c r="J218" s="28"/>
      <c r="K218" s="28" t="s">
        <v>837</v>
      </c>
      <c r="L218" s="150"/>
      <c r="M218" s="25" t="s">
        <v>940</v>
      </c>
      <c r="N218" s="24" t="s">
        <v>906</v>
      </c>
      <c r="O218" s="24"/>
      <c r="P218" s="24"/>
      <c r="Q218" s="24"/>
      <c r="R218" s="25" t="s">
        <v>952</v>
      </c>
      <c r="S218" s="24"/>
      <c r="T218" s="34">
        <v>15</v>
      </c>
      <c r="U218" s="34">
        <v>0</v>
      </c>
      <c r="V218" s="34">
        <v>0</v>
      </c>
      <c r="W218" s="24"/>
      <c r="X218" s="24"/>
      <c r="Y218" s="105" t="str">
        <f>[13]Submitter!$F$3</f>
        <v>Brian Scheller</v>
      </c>
      <c r="Z218" s="106" t="str">
        <f>[13]Submitter!$F$6</f>
        <v>Healthwise</v>
      </c>
      <c r="AA218" s="108"/>
      <c r="AB218" s="108"/>
      <c r="AC218" s="32"/>
      <c r="AD218" s="123"/>
      <c r="AE218" s="123"/>
      <c r="AF218" s="113"/>
    </row>
    <row r="219" spans="1:32" ht="89.25" hidden="1" x14ac:dyDescent="0.2">
      <c r="A219" s="157">
        <v>216</v>
      </c>
      <c r="B219" s="29"/>
      <c r="C219" s="29" t="s">
        <v>757</v>
      </c>
      <c r="D219" s="29">
        <v>3.6</v>
      </c>
      <c r="E219" s="140"/>
      <c r="F219" s="30"/>
      <c r="G219" s="30"/>
      <c r="H219" s="31" t="s">
        <v>321</v>
      </c>
      <c r="I219" s="28" t="s">
        <v>838</v>
      </c>
      <c r="J219" s="28" t="s">
        <v>839</v>
      </c>
      <c r="K219" s="28" t="s">
        <v>840</v>
      </c>
      <c r="L219" s="150"/>
      <c r="M219" s="25" t="s">
        <v>919</v>
      </c>
      <c r="N219" s="24" t="s">
        <v>86</v>
      </c>
      <c r="O219" s="24"/>
      <c r="P219" s="24"/>
      <c r="Q219" s="24"/>
      <c r="R219" s="25" t="s">
        <v>916</v>
      </c>
      <c r="S219" s="24"/>
      <c r="T219" s="34">
        <v>20</v>
      </c>
      <c r="U219" s="34">
        <v>0</v>
      </c>
      <c r="V219" s="34">
        <v>4</v>
      </c>
      <c r="W219" s="24"/>
      <c r="X219" s="24"/>
      <c r="Y219" s="105" t="str">
        <f>[13]Submitter!$F$3</f>
        <v>Brian Scheller</v>
      </c>
      <c r="Z219" s="106" t="str">
        <f>[13]Submitter!$F$6</f>
        <v>Healthwise</v>
      </c>
      <c r="AA219" s="108"/>
      <c r="AB219" s="108"/>
      <c r="AC219" s="32"/>
      <c r="AD219" s="123"/>
      <c r="AE219" s="123"/>
      <c r="AF219" s="113"/>
    </row>
    <row r="220" spans="1:32" ht="89.25" hidden="1" x14ac:dyDescent="0.2">
      <c r="A220" s="157">
        <v>217</v>
      </c>
      <c r="B220" s="29"/>
      <c r="C220" s="29" t="s">
        <v>757</v>
      </c>
      <c r="D220" s="29" t="s">
        <v>841</v>
      </c>
      <c r="E220" s="140"/>
      <c r="F220" s="30"/>
      <c r="G220" s="30"/>
      <c r="H220" s="31" t="s">
        <v>326</v>
      </c>
      <c r="I220" s="28" t="s">
        <v>842</v>
      </c>
      <c r="J220" s="28"/>
      <c r="K220" s="28" t="s">
        <v>843</v>
      </c>
      <c r="L220" s="150"/>
      <c r="M220" s="25" t="s">
        <v>940</v>
      </c>
      <c r="N220" s="24" t="s">
        <v>69</v>
      </c>
      <c r="O220" s="24"/>
      <c r="P220" s="24"/>
      <c r="Q220" s="24"/>
      <c r="R220" s="25" t="s">
        <v>955</v>
      </c>
      <c r="S220" s="24"/>
      <c r="T220" s="34">
        <v>15</v>
      </c>
      <c r="U220" s="34">
        <v>0</v>
      </c>
      <c r="V220" s="34">
        <v>0</v>
      </c>
      <c r="W220" s="24"/>
      <c r="X220" s="24"/>
      <c r="Y220" s="105" t="str">
        <f>[13]Submitter!$F$3</f>
        <v>Brian Scheller</v>
      </c>
      <c r="Z220" s="106" t="str">
        <f>[13]Submitter!$F$6</f>
        <v>Healthwise</v>
      </c>
      <c r="AA220" s="108"/>
      <c r="AB220" s="108"/>
      <c r="AC220" s="32"/>
      <c r="AD220" s="123"/>
      <c r="AE220" s="123"/>
      <c r="AF220" s="113"/>
    </row>
    <row r="221" spans="1:32" ht="102" hidden="1" x14ac:dyDescent="0.2">
      <c r="A221" s="157">
        <v>218</v>
      </c>
      <c r="B221" s="29"/>
      <c r="C221" s="29" t="s">
        <v>844</v>
      </c>
      <c r="D221" s="29">
        <v>1.1000000000000001</v>
      </c>
      <c r="E221" s="140"/>
      <c r="F221" s="30"/>
      <c r="G221" s="30"/>
      <c r="H221" s="31" t="s">
        <v>321</v>
      </c>
      <c r="I221" s="28" t="s">
        <v>845</v>
      </c>
      <c r="J221" s="28" t="s">
        <v>846</v>
      </c>
      <c r="K221" s="28" t="s">
        <v>847</v>
      </c>
      <c r="L221" s="150"/>
      <c r="M221" s="25" t="s">
        <v>919</v>
      </c>
      <c r="N221" s="24" t="s">
        <v>86</v>
      </c>
      <c r="O221" s="24"/>
      <c r="P221" s="24"/>
      <c r="Q221" s="24"/>
      <c r="R221" s="25" t="s">
        <v>916</v>
      </c>
      <c r="S221" s="24"/>
      <c r="T221" s="34">
        <v>20</v>
      </c>
      <c r="U221" s="34">
        <v>0</v>
      </c>
      <c r="V221" s="34">
        <v>4</v>
      </c>
      <c r="W221" s="24"/>
      <c r="X221" s="24"/>
      <c r="Y221" s="105" t="str">
        <f>[13]Submitter!$F$3</f>
        <v>Brian Scheller</v>
      </c>
      <c r="Z221" s="106" t="str">
        <f>[13]Submitter!$F$6</f>
        <v>Healthwise</v>
      </c>
      <c r="AA221" s="108"/>
      <c r="AB221" s="108"/>
      <c r="AC221" s="32"/>
      <c r="AD221" s="123"/>
      <c r="AE221" s="123"/>
      <c r="AF221" s="113"/>
    </row>
    <row r="222" spans="1:32" ht="102" hidden="1" x14ac:dyDescent="0.2">
      <c r="A222" s="157">
        <v>219</v>
      </c>
      <c r="B222" s="29"/>
      <c r="C222" s="29" t="s">
        <v>844</v>
      </c>
      <c r="D222" s="29">
        <v>1.1000000000000001</v>
      </c>
      <c r="E222" s="140"/>
      <c r="F222" s="30"/>
      <c r="G222" s="30"/>
      <c r="H222" s="31" t="s">
        <v>321</v>
      </c>
      <c r="I222" s="28" t="s">
        <v>848</v>
      </c>
      <c r="J222" s="28" t="s">
        <v>849</v>
      </c>
      <c r="K222" s="28" t="s">
        <v>847</v>
      </c>
      <c r="L222" s="150"/>
      <c r="M222" s="25" t="s">
        <v>919</v>
      </c>
      <c r="N222" s="24" t="s">
        <v>86</v>
      </c>
      <c r="O222" s="24"/>
      <c r="P222" s="24"/>
      <c r="Q222" s="24"/>
      <c r="R222" s="25" t="s">
        <v>916</v>
      </c>
      <c r="S222" s="24"/>
      <c r="T222" s="34">
        <v>20</v>
      </c>
      <c r="U222" s="34">
        <v>0</v>
      </c>
      <c r="V222" s="34">
        <v>4</v>
      </c>
      <c r="W222" s="24"/>
      <c r="X222" s="24"/>
      <c r="Y222" s="105" t="str">
        <f>[13]Submitter!$F$3</f>
        <v>Brian Scheller</v>
      </c>
      <c r="Z222" s="106" t="str">
        <f>[13]Submitter!$F$6</f>
        <v>Healthwise</v>
      </c>
      <c r="AA222" s="108"/>
      <c r="AB222" s="108"/>
      <c r="AC222" s="32"/>
      <c r="AD222" s="123"/>
      <c r="AE222" s="123"/>
      <c r="AF222" s="113"/>
    </row>
    <row r="223" spans="1:32" ht="102" hidden="1" x14ac:dyDescent="0.2">
      <c r="A223" s="157">
        <v>220</v>
      </c>
      <c r="B223" s="29"/>
      <c r="C223" s="29" t="s">
        <v>844</v>
      </c>
      <c r="D223" s="29">
        <v>1.1000000000000001</v>
      </c>
      <c r="E223" s="140"/>
      <c r="F223" s="30"/>
      <c r="G223" s="30"/>
      <c r="H223" s="31" t="s">
        <v>321</v>
      </c>
      <c r="I223" s="28" t="s">
        <v>850</v>
      </c>
      <c r="J223" s="28" t="s">
        <v>851</v>
      </c>
      <c r="K223" s="28" t="s">
        <v>847</v>
      </c>
      <c r="L223" s="150"/>
      <c r="M223" s="25" t="s">
        <v>919</v>
      </c>
      <c r="N223" s="24" t="s">
        <v>86</v>
      </c>
      <c r="O223" s="24"/>
      <c r="P223" s="24"/>
      <c r="Q223" s="24"/>
      <c r="R223" s="25" t="s">
        <v>916</v>
      </c>
      <c r="S223" s="24"/>
      <c r="T223" s="34">
        <v>20</v>
      </c>
      <c r="U223" s="34">
        <v>0</v>
      </c>
      <c r="V223" s="34">
        <v>4</v>
      </c>
      <c r="W223" s="24"/>
      <c r="X223" s="24"/>
      <c r="Y223" s="105" t="str">
        <f>[13]Submitter!$F$3</f>
        <v>Brian Scheller</v>
      </c>
      <c r="Z223" s="106" t="str">
        <f>[13]Submitter!$F$6</f>
        <v>Healthwise</v>
      </c>
      <c r="AA223" s="108"/>
      <c r="AB223" s="108"/>
      <c r="AC223" s="32"/>
      <c r="AD223" s="123"/>
      <c r="AE223" s="123"/>
      <c r="AF223" s="113"/>
    </row>
    <row r="224" spans="1:32" ht="178.5" hidden="1" x14ac:dyDescent="0.2">
      <c r="A224" s="157">
        <v>221</v>
      </c>
      <c r="B224" s="29"/>
      <c r="C224" s="29" t="s">
        <v>844</v>
      </c>
      <c r="D224" s="29" t="s">
        <v>852</v>
      </c>
      <c r="E224" s="140"/>
      <c r="F224" s="30"/>
      <c r="G224" s="30"/>
      <c r="H224" s="31" t="s">
        <v>316</v>
      </c>
      <c r="I224" s="28" t="s">
        <v>853</v>
      </c>
      <c r="J224" s="28"/>
      <c r="K224" s="28" t="s">
        <v>854</v>
      </c>
      <c r="L224" s="150"/>
      <c r="M224" s="25" t="s">
        <v>997</v>
      </c>
      <c r="N224" s="24" t="s">
        <v>87</v>
      </c>
      <c r="O224" s="24"/>
      <c r="P224" s="24"/>
      <c r="Q224" s="24"/>
      <c r="R224" s="25" t="s">
        <v>1038</v>
      </c>
      <c r="S224" s="24"/>
      <c r="T224" s="34"/>
      <c r="U224" s="34"/>
      <c r="V224" s="34"/>
      <c r="W224" s="24"/>
      <c r="X224" s="24"/>
      <c r="Y224" s="105" t="str">
        <f>[13]Submitter!$F$3</f>
        <v>Brian Scheller</v>
      </c>
      <c r="Z224" s="106" t="str">
        <f>[13]Submitter!$F$6</f>
        <v>Healthwise</v>
      </c>
      <c r="AA224" s="108"/>
      <c r="AB224" s="108"/>
      <c r="AC224" s="32"/>
      <c r="AD224" s="123"/>
      <c r="AE224" s="123"/>
      <c r="AF224" s="113"/>
    </row>
    <row r="225" spans="1:32" ht="102" hidden="1" x14ac:dyDescent="0.2">
      <c r="A225" s="157">
        <v>222</v>
      </c>
      <c r="B225" s="29"/>
      <c r="C225" s="29" t="s">
        <v>844</v>
      </c>
      <c r="D225" s="29" t="s">
        <v>855</v>
      </c>
      <c r="E225" s="140"/>
      <c r="F225" s="30"/>
      <c r="G225" s="30"/>
      <c r="H225" s="31" t="s">
        <v>321</v>
      </c>
      <c r="I225" s="28" t="s">
        <v>481</v>
      </c>
      <c r="J225" s="28" t="s">
        <v>856</v>
      </c>
      <c r="K225" s="28" t="s">
        <v>857</v>
      </c>
      <c r="L225" s="150"/>
      <c r="M225" s="25" t="s">
        <v>919</v>
      </c>
      <c r="N225" s="24" t="s">
        <v>86</v>
      </c>
      <c r="O225" s="24"/>
      <c r="P225" s="24"/>
      <c r="Q225" s="24"/>
      <c r="R225" s="25" t="s">
        <v>916</v>
      </c>
      <c r="S225" s="24"/>
      <c r="T225" s="34">
        <v>20</v>
      </c>
      <c r="U225" s="34">
        <v>0</v>
      </c>
      <c r="V225" s="34">
        <v>4</v>
      </c>
      <c r="W225" s="24"/>
      <c r="X225" s="24"/>
      <c r="Y225" s="105" t="str">
        <f>[13]Submitter!$F$3</f>
        <v>Brian Scheller</v>
      </c>
      <c r="Z225" s="106" t="str">
        <f>[13]Submitter!$F$6</f>
        <v>Healthwise</v>
      </c>
      <c r="AA225" s="108"/>
      <c r="AB225" s="108"/>
      <c r="AC225" s="32"/>
      <c r="AD225" s="123"/>
      <c r="AE225" s="123"/>
      <c r="AF225" s="113"/>
    </row>
    <row r="226" spans="1:32" ht="102" hidden="1" x14ac:dyDescent="0.2">
      <c r="A226" s="157">
        <v>223</v>
      </c>
      <c r="B226" s="29"/>
      <c r="C226" s="29" t="s">
        <v>844</v>
      </c>
      <c r="D226" s="29">
        <v>3.6</v>
      </c>
      <c r="E226" s="140"/>
      <c r="F226" s="30"/>
      <c r="G226" s="30"/>
      <c r="H226" s="31" t="s">
        <v>321</v>
      </c>
      <c r="I226" s="28" t="s">
        <v>500</v>
      </c>
      <c r="J226" s="28" t="s">
        <v>858</v>
      </c>
      <c r="K226" s="28" t="s">
        <v>859</v>
      </c>
      <c r="L226" s="150"/>
      <c r="M226" s="25" t="s">
        <v>919</v>
      </c>
      <c r="N226" s="24" t="s">
        <v>86</v>
      </c>
      <c r="O226" s="24"/>
      <c r="P226" s="24"/>
      <c r="Q226" s="24"/>
      <c r="R226" s="25" t="s">
        <v>916</v>
      </c>
      <c r="S226" s="24"/>
      <c r="T226" s="34">
        <v>20</v>
      </c>
      <c r="U226" s="34">
        <v>0</v>
      </c>
      <c r="V226" s="34">
        <v>4</v>
      </c>
      <c r="W226" s="24"/>
      <c r="X226" s="24"/>
      <c r="Y226" s="105" t="str">
        <f>[13]Submitter!$F$3</f>
        <v>Brian Scheller</v>
      </c>
      <c r="Z226" s="106"/>
      <c r="AA226" s="108"/>
      <c r="AB226" s="108"/>
      <c r="AC226" s="32"/>
      <c r="AD226" s="123"/>
      <c r="AE226" s="123"/>
      <c r="AF226" s="113"/>
    </row>
    <row r="227" spans="1:32" ht="255" hidden="1" x14ac:dyDescent="0.2">
      <c r="A227" s="157">
        <v>224</v>
      </c>
      <c r="B227" s="29"/>
      <c r="C227" s="29" t="s">
        <v>757</v>
      </c>
      <c r="D227" s="29" t="s">
        <v>860</v>
      </c>
      <c r="E227" s="140"/>
      <c r="F227" s="30"/>
      <c r="G227" s="30"/>
      <c r="H227" s="31"/>
      <c r="I227" s="28"/>
      <c r="J227" s="28"/>
      <c r="K227" s="28" t="s">
        <v>861</v>
      </c>
      <c r="L227" s="150"/>
      <c r="M227" s="25" t="s">
        <v>940</v>
      </c>
      <c r="N227" s="24" t="s">
        <v>87</v>
      </c>
      <c r="O227" s="24"/>
      <c r="P227" s="24"/>
      <c r="Q227" s="24"/>
      <c r="R227" s="25" t="s">
        <v>975</v>
      </c>
      <c r="S227" s="24"/>
      <c r="T227" s="34">
        <v>15</v>
      </c>
      <c r="U227" s="34">
        <v>0</v>
      </c>
      <c r="V227" s="34">
        <v>0</v>
      </c>
      <c r="W227" s="24"/>
      <c r="X227" s="24"/>
      <c r="Y227" s="105" t="str">
        <f>[13]Submitter!$F$3</f>
        <v>Brian Scheller</v>
      </c>
      <c r="Z227" s="106" t="str">
        <f>[13]Submitter!$F$6</f>
        <v>Healthwise</v>
      </c>
      <c r="AA227" s="108" t="s">
        <v>862</v>
      </c>
      <c r="AB227" s="158" t="s">
        <v>863</v>
      </c>
      <c r="AC227" s="32"/>
      <c r="AD227" s="123"/>
      <c r="AE227" s="123"/>
      <c r="AF227" s="113"/>
    </row>
    <row r="228" spans="1:32" ht="242.25" hidden="1" x14ac:dyDescent="0.2">
      <c r="A228" s="157">
        <v>225</v>
      </c>
      <c r="B228" s="30" t="s">
        <v>315</v>
      </c>
      <c r="C228" s="159"/>
      <c r="D228" s="28" t="s">
        <v>864</v>
      </c>
      <c r="E228" s="28" t="s">
        <v>865</v>
      </c>
      <c r="F228" s="28"/>
      <c r="G228" s="28"/>
      <c r="H228" s="28" t="s">
        <v>457</v>
      </c>
      <c r="I228" s="28"/>
      <c r="J228" s="28"/>
      <c r="K228" s="28" t="s">
        <v>866</v>
      </c>
      <c r="L228" s="150" t="s">
        <v>78</v>
      </c>
      <c r="M228" s="25" t="s">
        <v>997</v>
      </c>
      <c r="N228" s="24" t="s">
        <v>68</v>
      </c>
      <c r="O228" s="24"/>
      <c r="P228" s="24"/>
      <c r="Q228" s="24"/>
      <c r="R228" s="25" t="s">
        <v>1001</v>
      </c>
      <c r="S228" s="24"/>
      <c r="T228" s="34"/>
      <c r="U228" s="34"/>
      <c r="V228" s="34"/>
      <c r="W228" s="24"/>
      <c r="X228" s="24"/>
      <c r="Y228" s="105" t="str">
        <f>[14]Submitter!$F$3</f>
        <v xml:space="preserve">Greg Staudenmaier </v>
      </c>
      <c r="Z228" s="106" t="str">
        <f>[14]Submitter!$F$6</f>
        <v>US Department of Veterans Affairs</v>
      </c>
      <c r="AA228" s="160" t="s">
        <v>867</v>
      </c>
      <c r="AB228" s="161" t="s">
        <v>868</v>
      </c>
      <c r="AC228" s="32"/>
      <c r="AD228" s="123"/>
      <c r="AE228" s="123"/>
      <c r="AF228" s="113"/>
    </row>
    <row r="229" spans="1:32" ht="318.75" hidden="1" x14ac:dyDescent="0.2">
      <c r="A229" s="157">
        <v>226</v>
      </c>
      <c r="B229" s="30" t="s">
        <v>315</v>
      </c>
      <c r="C229" s="159"/>
      <c r="D229" s="28" t="s">
        <v>869</v>
      </c>
      <c r="E229" s="28" t="s">
        <v>870</v>
      </c>
      <c r="F229" s="28"/>
      <c r="G229" s="28"/>
      <c r="H229" s="28" t="s">
        <v>457</v>
      </c>
      <c r="I229" s="28" t="s">
        <v>871</v>
      </c>
      <c r="J229" s="28"/>
      <c r="K229" s="28" t="s">
        <v>872</v>
      </c>
      <c r="L229" s="150" t="s">
        <v>78</v>
      </c>
      <c r="M229" s="25" t="s">
        <v>997</v>
      </c>
      <c r="N229" s="24" t="s">
        <v>68</v>
      </c>
      <c r="O229" s="24"/>
      <c r="P229" s="24"/>
      <c r="Q229" s="24"/>
      <c r="R229" s="25" t="s">
        <v>1002</v>
      </c>
      <c r="S229" s="24"/>
      <c r="T229" s="34"/>
      <c r="U229" s="34"/>
      <c r="V229" s="34"/>
      <c r="W229" s="24"/>
      <c r="X229" s="24"/>
      <c r="Y229" s="105" t="str">
        <f>[14]Submitter!$F$3</f>
        <v xml:space="preserve">Greg Staudenmaier </v>
      </c>
      <c r="Z229" s="106" t="str">
        <f>[14]Submitter!$F$6</f>
        <v>US Department of Veterans Affairs</v>
      </c>
      <c r="AA229" s="160" t="s">
        <v>867</v>
      </c>
      <c r="AB229" s="161" t="s">
        <v>868</v>
      </c>
      <c r="AC229" s="32"/>
      <c r="AD229" s="123"/>
      <c r="AE229" s="123"/>
      <c r="AF229" s="113"/>
    </row>
    <row r="230" spans="1:32" ht="331.5" hidden="1" x14ac:dyDescent="0.2">
      <c r="A230" s="157">
        <v>227</v>
      </c>
      <c r="B230" s="30" t="s">
        <v>315</v>
      </c>
      <c r="C230" s="159"/>
      <c r="D230" s="28" t="s">
        <v>869</v>
      </c>
      <c r="E230" s="28" t="s">
        <v>873</v>
      </c>
      <c r="F230" s="28"/>
      <c r="G230" s="28"/>
      <c r="H230" s="28" t="s">
        <v>457</v>
      </c>
      <c r="I230" s="28"/>
      <c r="J230" s="28" t="s">
        <v>874</v>
      </c>
      <c r="K230" s="28" t="s">
        <v>875</v>
      </c>
      <c r="L230" s="150" t="s">
        <v>78</v>
      </c>
      <c r="M230" s="25" t="s">
        <v>997</v>
      </c>
      <c r="N230" s="24" t="s">
        <v>68</v>
      </c>
      <c r="O230" s="24"/>
      <c r="P230" s="24"/>
      <c r="Q230" s="24"/>
      <c r="R230" s="25" t="s">
        <v>1003</v>
      </c>
      <c r="S230" s="24"/>
      <c r="T230" s="34"/>
      <c r="U230" s="34"/>
      <c r="V230" s="34"/>
      <c r="W230" s="24"/>
      <c r="X230" s="24"/>
      <c r="Y230" s="105" t="str">
        <f>[14]Submitter!$F$3</f>
        <v xml:space="preserve">Greg Staudenmaier </v>
      </c>
      <c r="Z230" s="106" t="str">
        <f>[14]Submitter!$F$6</f>
        <v>US Department of Veterans Affairs</v>
      </c>
      <c r="AA230" s="160" t="s">
        <v>867</v>
      </c>
      <c r="AB230" s="161" t="s">
        <v>868</v>
      </c>
      <c r="AC230" s="32"/>
      <c r="AD230" s="123"/>
      <c r="AE230" s="123"/>
      <c r="AF230" s="113"/>
    </row>
    <row r="231" spans="1:32" ht="204" hidden="1" x14ac:dyDescent="0.2">
      <c r="A231" s="157">
        <v>228</v>
      </c>
      <c r="B231" s="29" t="s">
        <v>315</v>
      </c>
      <c r="C231" s="29"/>
      <c r="D231" s="29"/>
      <c r="E231" s="140" t="s">
        <v>876</v>
      </c>
      <c r="F231" s="30"/>
      <c r="G231" s="30"/>
      <c r="H231" s="31" t="s">
        <v>334</v>
      </c>
      <c r="I231" s="28" t="s">
        <v>877</v>
      </c>
      <c r="J231" s="28" t="s">
        <v>878</v>
      </c>
      <c r="K231" s="28" t="s">
        <v>879</v>
      </c>
      <c r="L231" s="150" t="s">
        <v>78</v>
      </c>
      <c r="M231" s="25" t="s">
        <v>997</v>
      </c>
      <c r="N231" s="24" t="s">
        <v>68</v>
      </c>
      <c r="O231" s="24"/>
      <c r="P231" s="24"/>
      <c r="Q231" s="24"/>
      <c r="R231" s="25" t="s">
        <v>1009</v>
      </c>
      <c r="S231" s="24"/>
      <c r="T231" s="34"/>
      <c r="U231" s="34"/>
      <c r="V231" s="34"/>
      <c r="W231" s="24"/>
      <c r="X231" s="24"/>
      <c r="Y231" s="105" t="str">
        <f>[14]Submitter!$F$3</f>
        <v xml:space="preserve">Greg Staudenmaier </v>
      </c>
      <c r="Z231" s="106" t="str">
        <f>[14]Submitter!$F$6</f>
        <v>US Department of Veterans Affairs</v>
      </c>
      <c r="AA231" s="162" t="s">
        <v>880</v>
      </c>
      <c r="AB231" s="158" t="s">
        <v>881</v>
      </c>
      <c r="AC231" s="32"/>
      <c r="AD231" s="123"/>
      <c r="AE231" s="123"/>
      <c r="AF231" s="113"/>
    </row>
    <row r="232" spans="1:32" ht="38.25" hidden="1" x14ac:dyDescent="0.2">
      <c r="A232" s="157">
        <v>229</v>
      </c>
      <c r="B232" s="29" t="s">
        <v>315</v>
      </c>
      <c r="C232" s="29"/>
      <c r="D232" s="29"/>
      <c r="E232" s="140" t="s">
        <v>876</v>
      </c>
      <c r="F232" s="30"/>
      <c r="G232" s="30"/>
      <c r="H232" s="31" t="s">
        <v>334</v>
      </c>
      <c r="I232" s="28" t="s">
        <v>882</v>
      </c>
      <c r="J232" s="28" t="s">
        <v>883</v>
      </c>
      <c r="K232" s="28" t="s">
        <v>884</v>
      </c>
      <c r="L232" s="150" t="s">
        <v>78</v>
      </c>
      <c r="M232" s="25" t="s">
        <v>997</v>
      </c>
      <c r="N232" s="24" t="s">
        <v>69</v>
      </c>
      <c r="O232" s="24"/>
      <c r="P232" s="24"/>
      <c r="Q232" s="24"/>
      <c r="R232" s="25" t="s">
        <v>1008</v>
      </c>
      <c r="S232" s="24"/>
      <c r="T232" s="34"/>
      <c r="U232" s="34"/>
      <c r="V232" s="34"/>
      <c r="W232" s="24"/>
      <c r="X232" s="24"/>
      <c r="Y232" s="105" t="str">
        <f>[14]Submitter!$F$3</f>
        <v xml:space="preserve">Greg Staudenmaier </v>
      </c>
      <c r="Z232" s="106" t="str">
        <f>[14]Submitter!$F$6</f>
        <v>US Department of Veterans Affairs</v>
      </c>
      <c r="AA232" s="162" t="s">
        <v>880</v>
      </c>
      <c r="AB232" s="158" t="s">
        <v>881</v>
      </c>
      <c r="AC232" s="32"/>
      <c r="AD232" s="123"/>
      <c r="AE232" s="123"/>
      <c r="AF232" s="113"/>
    </row>
    <row r="233" spans="1:32" ht="76.5" hidden="1" x14ac:dyDescent="0.2">
      <c r="A233" s="157">
        <v>230</v>
      </c>
      <c r="B233" s="29" t="s">
        <v>315</v>
      </c>
      <c r="C233" s="29"/>
      <c r="D233" s="29"/>
      <c r="E233" s="140"/>
      <c r="F233" s="30"/>
      <c r="G233" s="30"/>
      <c r="H233" s="31" t="s">
        <v>326</v>
      </c>
      <c r="I233" s="28"/>
      <c r="J233" s="28"/>
      <c r="K233" s="28" t="s">
        <v>885</v>
      </c>
      <c r="L233" s="150" t="s">
        <v>78</v>
      </c>
      <c r="M233" s="25" t="s">
        <v>997</v>
      </c>
      <c r="N233" s="24" t="s">
        <v>69</v>
      </c>
      <c r="O233" s="24"/>
      <c r="P233" s="24"/>
      <c r="Q233" s="24"/>
      <c r="R233" s="25" t="s">
        <v>1004</v>
      </c>
      <c r="S233" s="24"/>
      <c r="T233" s="34"/>
      <c r="U233" s="34"/>
      <c r="V233" s="34"/>
      <c r="W233" s="24"/>
      <c r="X233" s="24"/>
      <c r="Y233" s="105" t="str">
        <f>[14]Submitter!$F$3</f>
        <v xml:space="preserve">Greg Staudenmaier </v>
      </c>
      <c r="Z233" s="106" t="str">
        <f>[14]Submitter!$F$6</f>
        <v>US Department of Veterans Affairs</v>
      </c>
      <c r="AA233" s="162" t="s">
        <v>880</v>
      </c>
      <c r="AB233" s="158" t="s">
        <v>881</v>
      </c>
      <c r="AC233" s="32"/>
      <c r="AD233" s="123"/>
      <c r="AE233" s="123"/>
      <c r="AF233" s="113"/>
    </row>
    <row r="234" spans="1:32" ht="89.25" hidden="1" x14ac:dyDescent="0.2">
      <c r="A234" s="157">
        <v>231</v>
      </c>
      <c r="B234" s="29" t="s">
        <v>315</v>
      </c>
      <c r="C234" s="29"/>
      <c r="D234" s="29"/>
      <c r="E234" s="140"/>
      <c r="F234" s="30"/>
      <c r="G234" s="30"/>
      <c r="H234" s="31" t="s">
        <v>326</v>
      </c>
      <c r="I234" s="28"/>
      <c r="J234" s="28"/>
      <c r="K234" s="28" t="s">
        <v>886</v>
      </c>
      <c r="L234" s="150" t="s">
        <v>78</v>
      </c>
      <c r="M234" s="25" t="s">
        <v>997</v>
      </c>
      <c r="N234" s="24" t="s">
        <v>69</v>
      </c>
      <c r="O234" s="24"/>
      <c r="P234" s="24"/>
      <c r="Q234" s="24"/>
      <c r="R234" s="25" t="s">
        <v>1005</v>
      </c>
      <c r="S234" s="24"/>
      <c r="T234" s="34"/>
      <c r="U234" s="34"/>
      <c r="V234" s="34"/>
      <c r="W234" s="24"/>
      <c r="X234" s="24"/>
      <c r="Y234" s="105" t="str">
        <f>[14]Submitter!$F$3</f>
        <v xml:space="preserve">Greg Staudenmaier </v>
      </c>
      <c r="Z234" s="106" t="str">
        <f>[14]Submitter!$F$6</f>
        <v>US Department of Veterans Affairs</v>
      </c>
      <c r="AA234" s="162" t="s">
        <v>880</v>
      </c>
      <c r="AB234" s="158" t="s">
        <v>881</v>
      </c>
      <c r="AC234" s="32"/>
      <c r="AD234" s="123"/>
      <c r="AE234" s="123"/>
      <c r="AF234" s="113"/>
    </row>
    <row r="235" spans="1:32" ht="38.25" hidden="1" x14ac:dyDescent="0.2">
      <c r="A235" s="157">
        <v>232</v>
      </c>
      <c r="B235" s="29" t="s">
        <v>315</v>
      </c>
      <c r="C235" s="29"/>
      <c r="D235" s="29"/>
      <c r="E235" s="140"/>
      <c r="F235" s="30"/>
      <c r="G235" s="30"/>
      <c r="H235" s="31" t="s">
        <v>334</v>
      </c>
      <c r="I235" s="28"/>
      <c r="J235" s="28"/>
      <c r="K235" s="28" t="s">
        <v>887</v>
      </c>
      <c r="L235" s="150" t="s">
        <v>78</v>
      </c>
      <c r="M235" s="25" t="s">
        <v>994</v>
      </c>
      <c r="N235" s="24" t="s">
        <v>86</v>
      </c>
      <c r="O235" s="24"/>
      <c r="P235" s="24"/>
      <c r="Q235" s="24"/>
      <c r="R235" s="25" t="s">
        <v>995</v>
      </c>
      <c r="S235" s="24"/>
      <c r="T235" s="34"/>
      <c r="U235" s="34"/>
      <c r="V235" s="34"/>
      <c r="W235" s="24"/>
      <c r="X235" s="24"/>
      <c r="Y235" s="105" t="str">
        <f>[14]Submitter!$F$3</f>
        <v xml:space="preserve">Greg Staudenmaier </v>
      </c>
      <c r="Z235" s="106" t="str">
        <f>[14]Submitter!$F$6</f>
        <v>US Department of Veterans Affairs</v>
      </c>
      <c r="AA235" s="162" t="s">
        <v>880</v>
      </c>
      <c r="AB235" s="158" t="s">
        <v>881</v>
      </c>
      <c r="AC235" s="32"/>
      <c r="AD235" s="123"/>
      <c r="AE235" s="123"/>
      <c r="AF235" s="113"/>
    </row>
    <row r="236" spans="1:32" ht="63.75" hidden="1" x14ac:dyDescent="0.2">
      <c r="A236" s="157">
        <v>233</v>
      </c>
      <c r="B236" s="29" t="s">
        <v>315</v>
      </c>
      <c r="C236" s="29"/>
      <c r="D236" s="29"/>
      <c r="E236" s="140"/>
      <c r="F236" s="30"/>
      <c r="G236" s="30"/>
      <c r="H236" s="31" t="s">
        <v>326</v>
      </c>
      <c r="I236" s="28" t="s">
        <v>348</v>
      </c>
      <c r="J236" s="28"/>
      <c r="K236" s="28" t="s">
        <v>888</v>
      </c>
      <c r="L236" s="150" t="s">
        <v>78</v>
      </c>
      <c r="M236" s="25" t="s">
        <v>997</v>
      </c>
      <c r="N236" s="24" t="s">
        <v>87</v>
      </c>
      <c r="O236" s="24"/>
      <c r="P236" s="24"/>
      <c r="Q236" s="24"/>
      <c r="R236" s="25" t="s">
        <v>1006</v>
      </c>
      <c r="S236" s="24"/>
      <c r="T236" s="34"/>
      <c r="U236" s="34"/>
      <c r="V236" s="34"/>
      <c r="W236" s="24"/>
      <c r="X236" s="24"/>
      <c r="Y236" s="105" t="str">
        <f>[14]Submitter!$F$3</f>
        <v xml:space="preserve">Greg Staudenmaier </v>
      </c>
      <c r="Z236" s="106" t="str">
        <f>[14]Submitter!$F$6</f>
        <v>US Department of Veterans Affairs</v>
      </c>
      <c r="AA236" s="162" t="s">
        <v>880</v>
      </c>
      <c r="AB236" s="158" t="s">
        <v>881</v>
      </c>
      <c r="AC236" s="32"/>
      <c r="AD236" s="123"/>
      <c r="AE236" s="123"/>
      <c r="AF236" s="113"/>
    </row>
    <row r="237" spans="1:32" ht="76.5" hidden="1" x14ac:dyDescent="0.2">
      <c r="A237" s="157">
        <v>234</v>
      </c>
      <c r="B237" s="29" t="s">
        <v>315</v>
      </c>
      <c r="C237" s="29"/>
      <c r="D237" s="29"/>
      <c r="E237" s="140"/>
      <c r="F237" s="30"/>
      <c r="G237" s="30"/>
      <c r="H237" s="31" t="s">
        <v>334</v>
      </c>
      <c r="I237" s="28" t="s">
        <v>889</v>
      </c>
      <c r="J237" s="28"/>
      <c r="K237" s="28" t="s">
        <v>890</v>
      </c>
      <c r="L237" s="150" t="s">
        <v>78</v>
      </c>
      <c r="M237" s="25" t="s">
        <v>997</v>
      </c>
      <c r="N237" s="24" t="s">
        <v>87</v>
      </c>
      <c r="O237" s="24"/>
      <c r="P237" s="24"/>
      <c r="Q237" s="24"/>
      <c r="R237" s="25" t="s">
        <v>1007</v>
      </c>
      <c r="S237" s="24"/>
      <c r="T237" s="34"/>
      <c r="U237" s="34"/>
      <c r="V237" s="34"/>
      <c r="W237" s="24"/>
      <c r="X237" s="24"/>
      <c r="Y237" s="105" t="str">
        <f>[14]Submitter!$F$3</f>
        <v xml:space="preserve">Greg Staudenmaier </v>
      </c>
      <c r="Z237" s="106" t="str">
        <f>[14]Submitter!$F$6</f>
        <v>US Department of Veterans Affairs</v>
      </c>
      <c r="AA237" s="162" t="s">
        <v>880</v>
      </c>
      <c r="AB237" s="158" t="s">
        <v>881</v>
      </c>
      <c r="AC237" s="32"/>
      <c r="AD237" s="123"/>
      <c r="AE237" s="123"/>
      <c r="AF237" s="113"/>
    </row>
    <row r="238" spans="1:32" ht="38.25" hidden="1" x14ac:dyDescent="0.2">
      <c r="A238" s="157">
        <v>235</v>
      </c>
      <c r="B238" s="29" t="s">
        <v>315</v>
      </c>
      <c r="C238" s="29"/>
      <c r="D238" s="29"/>
      <c r="E238" s="140" t="s">
        <v>891</v>
      </c>
      <c r="F238" s="30"/>
      <c r="G238" s="30"/>
      <c r="H238" s="31" t="s">
        <v>334</v>
      </c>
      <c r="I238" s="28"/>
      <c r="J238" s="28"/>
      <c r="K238" s="28" t="s">
        <v>892</v>
      </c>
      <c r="L238" s="150" t="s">
        <v>78</v>
      </c>
      <c r="M238" s="25" t="s">
        <v>994</v>
      </c>
      <c r="N238" s="24" t="s">
        <v>69</v>
      </c>
      <c r="O238" s="24"/>
      <c r="P238" s="24"/>
      <c r="Q238" s="24"/>
      <c r="R238" s="25" t="s">
        <v>996</v>
      </c>
      <c r="S238" s="24"/>
      <c r="T238" s="34"/>
      <c r="U238" s="34"/>
      <c r="V238" s="34"/>
      <c r="W238" s="24"/>
      <c r="X238" s="24"/>
      <c r="Y238" s="105" t="str">
        <f>[14]Submitter!$F$3</f>
        <v xml:space="preserve">Greg Staudenmaier </v>
      </c>
      <c r="Z238" s="106" t="str">
        <f>[14]Submitter!$F$6</f>
        <v>US Department of Veterans Affairs</v>
      </c>
      <c r="AA238" s="162" t="s">
        <v>880</v>
      </c>
      <c r="AB238" s="158" t="s">
        <v>881</v>
      </c>
      <c r="AC238" s="32"/>
      <c r="AD238" s="123"/>
      <c r="AE238" s="123"/>
      <c r="AF238" s="113"/>
    </row>
    <row r="239" spans="1:32" ht="38.25" hidden="1" x14ac:dyDescent="0.2">
      <c r="A239" s="157">
        <v>236</v>
      </c>
      <c r="B239" s="29" t="s">
        <v>315</v>
      </c>
      <c r="C239" s="29"/>
      <c r="D239" s="29"/>
      <c r="E239" s="140"/>
      <c r="F239" s="30"/>
      <c r="G239" s="30"/>
      <c r="H239" s="31" t="s">
        <v>334</v>
      </c>
      <c r="I239" s="28" t="s">
        <v>893</v>
      </c>
      <c r="J239" s="28"/>
      <c r="K239" s="28" t="s">
        <v>894</v>
      </c>
      <c r="L239" s="150" t="s">
        <v>78</v>
      </c>
      <c r="M239" s="25" t="s">
        <v>1050</v>
      </c>
      <c r="N239" s="24" t="s">
        <v>69</v>
      </c>
      <c r="O239" s="24"/>
      <c r="P239" s="24"/>
      <c r="Q239" s="24"/>
      <c r="R239" s="25" t="s">
        <v>1043</v>
      </c>
      <c r="S239" s="24"/>
      <c r="T239" s="34"/>
      <c r="U239" s="34"/>
      <c r="V239" s="34"/>
      <c r="W239" s="24"/>
      <c r="X239" s="24"/>
      <c r="Y239" s="105" t="str">
        <f>[14]Submitter!$F$3</f>
        <v xml:space="preserve">Greg Staudenmaier </v>
      </c>
      <c r="Z239" s="106" t="str">
        <f>[14]Submitter!$F$6</f>
        <v>US Department of Veterans Affairs</v>
      </c>
      <c r="AA239" s="162" t="s">
        <v>880</v>
      </c>
      <c r="AB239" s="158" t="s">
        <v>881</v>
      </c>
      <c r="AC239" s="32"/>
      <c r="AD239" s="123"/>
      <c r="AE239" s="123"/>
      <c r="AF239" s="113"/>
    </row>
    <row r="240" spans="1:32" ht="76.5" hidden="1" x14ac:dyDescent="0.2">
      <c r="A240" s="157">
        <v>237</v>
      </c>
      <c r="B240" s="29" t="s">
        <v>315</v>
      </c>
      <c r="C240" s="29"/>
      <c r="D240" s="29"/>
      <c r="E240" s="140" t="s">
        <v>895</v>
      </c>
      <c r="F240" s="30"/>
      <c r="G240" s="30"/>
      <c r="H240" s="31" t="s">
        <v>334</v>
      </c>
      <c r="I240" s="28"/>
      <c r="J240" s="28"/>
      <c r="K240" s="28" t="s">
        <v>896</v>
      </c>
      <c r="L240" s="150" t="s">
        <v>78</v>
      </c>
      <c r="M240" s="25" t="s">
        <v>997</v>
      </c>
      <c r="N240" s="24" t="s">
        <v>68</v>
      </c>
      <c r="O240" s="24"/>
      <c r="P240" s="24"/>
      <c r="Q240" s="24"/>
      <c r="R240" s="25" t="s">
        <v>1039</v>
      </c>
      <c r="S240" s="24"/>
      <c r="T240" s="34"/>
      <c r="U240" s="34"/>
      <c r="V240" s="34"/>
      <c r="W240" s="24"/>
      <c r="X240" s="24"/>
      <c r="Y240" s="105" t="str">
        <f>[14]Submitter!$F$3</f>
        <v xml:space="preserve">Greg Staudenmaier </v>
      </c>
      <c r="Z240" s="106" t="str">
        <f>[14]Submitter!$F$6</f>
        <v>US Department of Veterans Affairs</v>
      </c>
      <c r="AA240" s="162" t="s">
        <v>880</v>
      </c>
      <c r="AB240" s="158" t="s">
        <v>881</v>
      </c>
      <c r="AC240" s="32"/>
      <c r="AD240" s="123"/>
      <c r="AE240" s="123"/>
      <c r="AF240" s="113"/>
    </row>
    <row r="241" spans="1:32" s="5" customFormat="1" hidden="1" x14ac:dyDescent="0.2">
      <c r="A241" s="157"/>
      <c r="B241" s="29"/>
      <c r="C241" s="29"/>
      <c r="D241" s="29"/>
      <c r="E241" s="140"/>
      <c r="F241" s="30"/>
      <c r="G241" s="30"/>
      <c r="H241" s="31"/>
      <c r="I241" s="28"/>
      <c r="J241" s="28"/>
      <c r="K241" s="28"/>
      <c r="L241" s="150"/>
      <c r="M241" s="25"/>
      <c r="N241" s="24"/>
      <c r="O241" s="24"/>
      <c r="P241" s="24"/>
      <c r="Q241" s="24"/>
      <c r="R241" s="25"/>
      <c r="S241" s="24"/>
      <c r="T241" s="34"/>
      <c r="U241" s="34"/>
      <c r="V241" s="34"/>
      <c r="W241" s="24"/>
      <c r="X241" s="24"/>
      <c r="Y241" s="105"/>
      <c r="Z241" s="106"/>
      <c r="AA241" s="107"/>
      <c r="AB241" s="107"/>
      <c r="AC241" s="32"/>
      <c r="AD241" s="123"/>
      <c r="AE241" s="123"/>
      <c r="AF241" s="112"/>
    </row>
    <row r="242" spans="1:32" s="5" customFormat="1" hidden="1" x14ac:dyDescent="0.2">
      <c r="A242" s="157"/>
      <c r="B242" s="29"/>
      <c r="C242" s="29"/>
      <c r="D242" s="29"/>
      <c r="E242" s="140"/>
      <c r="F242" s="30"/>
      <c r="G242" s="30"/>
      <c r="H242" s="31"/>
      <c r="I242" s="28"/>
      <c r="J242" s="28"/>
      <c r="K242" s="28"/>
      <c r="L242" s="150"/>
      <c r="M242" s="25"/>
      <c r="N242" s="24"/>
      <c r="O242" s="24"/>
      <c r="P242" s="24"/>
      <c r="Q242" s="24"/>
      <c r="R242" s="25"/>
      <c r="S242" s="24"/>
      <c r="T242" s="34"/>
      <c r="U242" s="34"/>
      <c r="V242" s="34"/>
      <c r="W242" s="24"/>
      <c r="X242" s="24"/>
      <c r="Y242" s="105"/>
      <c r="Z242" s="106"/>
      <c r="AA242" s="107"/>
      <c r="AB242" s="107"/>
      <c r="AC242" s="32"/>
      <c r="AD242" s="123"/>
      <c r="AE242" s="123"/>
      <c r="AF242" s="112"/>
    </row>
    <row r="243" spans="1:32" s="5" customFormat="1" hidden="1" x14ac:dyDescent="0.2">
      <c r="A243" s="157"/>
      <c r="B243" s="29"/>
      <c r="C243" s="29"/>
      <c r="D243" s="29"/>
      <c r="E243" s="140"/>
      <c r="F243" s="30"/>
      <c r="G243" s="30"/>
      <c r="H243" s="31"/>
      <c r="I243" s="28"/>
      <c r="J243" s="28"/>
      <c r="K243" s="28"/>
      <c r="L243" s="150"/>
      <c r="M243" s="25"/>
      <c r="N243" s="24"/>
      <c r="O243" s="24"/>
      <c r="P243" s="24"/>
      <c r="Q243" s="24"/>
      <c r="R243" s="25"/>
      <c r="S243" s="24"/>
      <c r="T243" s="34"/>
      <c r="U243" s="34"/>
      <c r="V243" s="34"/>
      <c r="W243" s="24"/>
      <c r="X243" s="24"/>
      <c r="Y243" s="105"/>
      <c r="Z243" s="106"/>
      <c r="AA243" s="107"/>
      <c r="AB243" s="107"/>
      <c r="AC243" s="32"/>
      <c r="AD243" s="123"/>
      <c r="AE243" s="123"/>
      <c r="AF243" s="112"/>
    </row>
    <row r="244" spans="1:32" s="5" customFormat="1" hidden="1" x14ac:dyDescent="0.2">
      <c r="A244" s="157"/>
      <c r="B244" s="29"/>
      <c r="C244" s="29"/>
      <c r="D244" s="29"/>
      <c r="E244" s="140"/>
      <c r="F244" s="30"/>
      <c r="G244" s="30"/>
      <c r="H244" s="31"/>
      <c r="I244" s="28"/>
      <c r="J244" s="28"/>
      <c r="K244" s="28"/>
      <c r="L244" s="150"/>
      <c r="M244" s="25"/>
      <c r="N244" s="24"/>
      <c r="O244" s="24"/>
      <c r="P244" s="24"/>
      <c r="Q244" s="24"/>
      <c r="R244" s="25"/>
      <c r="S244" s="24"/>
      <c r="T244" s="34"/>
      <c r="U244" s="34"/>
      <c r="V244" s="34"/>
      <c r="W244" s="24"/>
      <c r="X244" s="24"/>
      <c r="Y244" s="105"/>
      <c r="Z244" s="106"/>
      <c r="AA244" s="107"/>
      <c r="AB244" s="107"/>
      <c r="AC244" s="32"/>
      <c r="AD244" s="123"/>
      <c r="AE244" s="123"/>
      <c r="AF244" s="112"/>
    </row>
    <row r="245" spans="1:32" s="5" customFormat="1" hidden="1" x14ac:dyDescent="0.2">
      <c r="A245" s="157"/>
      <c r="B245" s="29"/>
      <c r="C245" s="29"/>
      <c r="D245" s="29"/>
      <c r="E245" s="140"/>
      <c r="F245" s="30"/>
      <c r="G245" s="30"/>
      <c r="H245" s="31"/>
      <c r="I245" s="28"/>
      <c r="J245" s="28"/>
      <c r="K245" s="28"/>
      <c r="L245" s="150"/>
      <c r="M245" s="25"/>
      <c r="N245" s="24"/>
      <c r="O245" s="24"/>
      <c r="P245" s="24"/>
      <c r="Q245" s="24"/>
      <c r="R245" s="25"/>
      <c r="S245" s="24"/>
      <c r="T245" s="34"/>
      <c r="U245" s="34"/>
      <c r="V245" s="34"/>
      <c r="W245" s="24"/>
      <c r="X245" s="24"/>
      <c r="Y245" s="105"/>
      <c r="Z245" s="106"/>
      <c r="AA245" s="107"/>
      <c r="AB245" s="107"/>
      <c r="AC245" s="32"/>
      <c r="AD245" s="123"/>
      <c r="AE245" s="123"/>
      <c r="AF245" s="112"/>
    </row>
    <row r="246" spans="1:32" s="5" customFormat="1" hidden="1" x14ac:dyDescent="0.2">
      <c r="A246" s="157"/>
      <c r="B246" s="29"/>
      <c r="C246" s="29"/>
      <c r="D246" s="29"/>
      <c r="E246" s="140"/>
      <c r="F246" s="30"/>
      <c r="G246" s="30"/>
      <c r="H246" s="31"/>
      <c r="I246" s="28"/>
      <c r="J246" s="28"/>
      <c r="K246" s="28"/>
      <c r="L246" s="150"/>
      <c r="M246" s="25"/>
      <c r="N246" s="24"/>
      <c r="O246" s="24"/>
      <c r="P246" s="24"/>
      <c r="Q246" s="24"/>
      <c r="R246" s="25"/>
      <c r="S246" s="24"/>
      <c r="T246" s="34"/>
      <c r="U246" s="34"/>
      <c r="V246" s="34"/>
      <c r="W246" s="24"/>
      <c r="X246" s="24"/>
      <c r="Y246" s="105"/>
      <c r="Z246" s="106"/>
      <c r="AA246" s="107"/>
      <c r="AB246" s="107"/>
      <c r="AC246" s="32"/>
      <c r="AD246" s="123"/>
      <c r="AE246" s="123"/>
      <c r="AF246" s="112"/>
    </row>
    <row r="247" spans="1:32" s="5" customFormat="1" hidden="1" x14ac:dyDescent="0.2">
      <c r="A247" s="157"/>
      <c r="B247" s="29"/>
      <c r="C247" s="29"/>
      <c r="D247" s="29"/>
      <c r="E247" s="140"/>
      <c r="F247" s="30"/>
      <c r="G247" s="30"/>
      <c r="H247" s="31"/>
      <c r="I247" s="28"/>
      <c r="J247" s="28"/>
      <c r="K247" s="28"/>
      <c r="L247" s="150"/>
      <c r="M247" s="25"/>
      <c r="N247" s="24"/>
      <c r="O247" s="24"/>
      <c r="P247" s="24"/>
      <c r="Q247" s="24"/>
      <c r="R247" s="25"/>
      <c r="S247" s="24"/>
      <c r="T247" s="34"/>
      <c r="U247" s="34"/>
      <c r="V247" s="34"/>
      <c r="W247" s="24"/>
      <c r="X247" s="24"/>
      <c r="Y247" s="105"/>
      <c r="Z247" s="106"/>
      <c r="AA247" s="107"/>
      <c r="AB247" s="107"/>
      <c r="AC247" s="32"/>
      <c r="AD247" s="123"/>
      <c r="AE247" s="123"/>
      <c r="AF247" s="112"/>
    </row>
    <row r="248" spans="1:32" s="5" customFormat="1" hidden="1" x14ac:dyDescent="0.2">
      <c r="A248" s="157"/>
      <c r="B248" s="29"/>
      <c r="C248" s="29"/>
      <c r="D248" s="29"/>
      <c r="E248" s="140"/>
      <c r="F248" s="30"/>
      <c r="G248" s="30"/>
      <c r="H248" s="31"/>
      <c r="I248" s="28"/>
      <c r="J248" s="28"/>
      <c r="K248" s="28"/>
      <c r="L248" s="150"/>
      <c r="M248" s="25"/>
      <c r="N248" s="24"/>
      <c r="O248" s="24"/>
      <c r="P248" s="24"/>
      <c r="Q248" s="24"/>
      <c r="R248" s="25"/>
      <c r="S248" s="24"/>
      <c r="T248" s="34"/>
      <c r="U248" s="34"/>
      <c r="V248" s="34"/>
      <c r="W248" s="24"/>
      <c r="X248" s="24"/>
      <c r="Y248" s="105"/>
      <c r="Z248" s="106"/>
      <c r="AA248" s="107"/>
      <c r="AB248" s="107"/>
      <c r="AC248" s="32"/>
      <c r="AD248" s="123"/>
      <c r="AE248" s="123"/>
      <c r="AF248" s="112"/>
    </row>
    <row r="249" spans="1:32" s="5" customFormat="1" hidden="1" x14ac:dyDescent="0.2">
      <c r="A249" s="157"/>
      <c r="B249" s="29"/>
      <c r="C249" s="29"/>
      <c r="D249" s="29"/>
      <c r="E249" s="140"/>
      <c r="F249" s="30"/>
      <c r="G249" s="30"/>
      <c r="H249" s="31"/>
      <c r="I249" s="28"/>
      <c r="J249" s="28"/>
      <c r="K249" s="28"/>
      <c r="L249" s="150"/>
      <c r="M249" s="25"/>
      <c r="N249" s="24"/>
      <c r="O249" s="24"/>
      <c r="P249" s="24"/>
      <c r="Q249" s="24"/>
      <c r="R249" s="25"/>
      <c r="S249" s="24"/>
      <c r="T249" s="34"/>
      <c r="U249" s="34"/>
      <c r="V249" s="34"/>
      <c r="W249" s="24"/>
      <c r="X249" s="24"/>
      <c r="Y249" s="105"/>
      <c r="Z249" s="106"/>
      <c r="AA249" s="107"/>
      <c r="AB249" s="107"/>
      <c r="AC249" s="32"/>
      <c r="AD249" s="123"/>
      <c r="AE249" s="123"/>
      <c r="AF249" s="112"/>
    </row>
    <row r="250" spans="1:32" s="5" customFormat="1" hidden="1" x14ac:dyDescent="0.2">
      <c r="A250" s="157"/>
      <c r="B250" s="29"/>
      <c r="C250" s="29"/>
      <c r="D250" s="29"/>
      <c r="E250" s="140"/>
      <c r="F250" s="30"/>
      <c r="G250" s="30"/>
      <c r="H250" s="31"/>
      <c r="I250" s="28"/>
      <c r="J250" s="28"/>
      <c r="K250" s="28"/>
      <c r="L250" s="150"/>
      <c r="M250" s="25"/>
      <c r="N250" s="24"/>
      <c r="O250" s="24"/>
      <c r="P250" s="24"/>
      <c r="Q250" s="24"/>
      <c r="R250" s="25"/>
      <c r="S250" s="24"/>
      <c r="T250" s="34"/>
      <c r="U250" s="34"/>
      <c r="V250" s="34"/>
      <c r="W250" s="24"/>
      <c r="X250" s="24"/>
      <c r="Y250" s="105"/>
      <c r="Z250" s="106"/>
      <c r="AA250" s="107"/>
      <c r="AB250" s="107"/>
      <c r="AC250" s="32"/>
      <c r="AD250" s="123"/>
      <c r="AE250" s="123"/>
      <c r="AF250" s="112"/>
    </row>
    <row r="251" spans="1:32" s="5" customFormat="1" hidden="1" x14ac:dyDescent="0.2">
      <c r="A251" s="157"/>
      <c r="B251" s="29"/>
      <c r="C251" s="29"/>
      <c r="D251" s="29"/>
      <c r="E251" s="140"/>
      <c r="F251" s="30"/>
      <c r="G251" s="30"/>
      <c r="H251" s="31"/>
      <c r="I251" s="28"/>
      <c r="J251" s="28"/>
      <c r="K251" s="28"/>
      <c r="L251" s="150"/>
      <c r="M251" s="25"/>
      <c r="N251" s="24"/>
      <c r="O251" s="24"/>
      <c r="P251" s="24"/>
      <c r="Q251" s="24"/>
      <c r="R251" s="25"/>
      <c r="S251" s="24"/>
      <c r="T251" s="34"/>
      <c r="U251" s="34"/>
      <c r="V251" s="34"/>
      <c r="W251" s="24"/>
      <c r="X251" s="24"/>
      <c r="Y251" s="105"/>
      <c r="Z251" s="106"/>
      <c r="AA251" s="107"/>
      <c r="AB251" s="107"/>
      <c r="AC251" s="32"/>
      <c r="AD251" s="123"/>
      <c r="AE251" s="123"/>
      <c r="AF251" s="112"/>
    </row>
    <row r="252" spans="1:32" s="5" customFormat="1" hidden="1" x14ac:dyDescent="0.2">
      <c r="A252" s="157"/>
      <c r="B252" s="29"/>
      <c r="C252" s="29"/>
      <c r="D252" s="29"/>
      <c r="E252" s="140"/>
      <c r="F252" s="30"/>
      <c r="G252" s="30"/>
      <c r="H252" s="31"/>
      <c r="I252" s="28"/>
      <c r="J252" s="28"/>
      <c r="K252" s="28"/>
      <c r="L252" s="150"/>
      <c r="M252" s="25"/>
      <c r="N252" s="24"/>
      <c r="O252" s="24"/>
      <c r="P252" s="24"/>
      <c r="Q252" s="24"/>
      <c r="R252" s="25"/>
      <c r="S252" s="24"/>
      <c r="T252" s="34"/>
      <c r="U252" s="34"/>
      <c r="V252" s="34"/>
      <c r="W252" s="24"/>
      <c r="X252" s="24"/>
      <c r="Y252" s="105"/>
      <c r="Z252" s="106"/>
      <c r="AA252" s="107"/>
      <c r="AB252" s="107"/>
      <c r="AC252" s="32"/>
      <c r="AD252" s="123"/>
      <c r="AE252" s="123"/>
      <c r="AF252" s="112"/>
    </row>
    <row r="253" spans="1:32" s="5" customFormat="1" hidden="1" x14ac:dyDescent="0.2">
      <c r="A253" s="157"/>
      <c r="B253" s="29"/>
      <c r="C253" s="29"/>
      <c r="D253" s="29"/>
      <c r="E253" s="140"/>
      <c r="F253" s="30"/>
      <c r="G253" s="30"/>
      <c r="H253" s="31"/>
      <c r="I253" s="28"/>
      <c r="J253" s="28"/>
      <c r="K253" s="28"/>
      <c r="L253" s="150"/>
      <c r="M253" s="25"/>
      <c r="N253" s="24"/>
      <c r="O253" s="24"/>
      <c r="P253" s="24"/>
      <c r="Q253" s="24"/>
      <c r="R253" s="25"/>
      <c r="S253" s="24"/>
      <c r="T253" s="34"/>
      <c r="U253" s="34"/>
      <c r="V253" s="34"/>
      <c r="W253" s="24"/>
      <c r="X253" s="24"/>
      <c r="Y253" s="105"/>
      <c r="Z253" s="106"/>
      <c r="AA253" s="107"/>
      <c r="AB253" s="107"/>
      <c r="AC253" s="32"/>
      <c r="AD253" s="123"/>
      <c r="AE253" s="123"/>
      <c r="AF253" s="112"/>
    </row>
    <row r="254" spans="1:32" s="5" customFormat="1" hidden="1" x14ac:dyDescent="0.2">
      <c r="A254" s="157"/>
      <c r="B254" s="29"/>
      <c r="C254" s="29"/>
      <c r="D254" s="29"/>
      <c r="E254" s="140"/>
      <c r="F254" s="30"/>
      <c r="G254" s="30"/>
      <c r="H254" s="31"/>
      <c r="I254" s="28"/>
      <c r="J254" s="28"/>
      <c r="K254" s="28"/>
      <c r="L254" s="150"/>
      <c r="M254" s="25"/>
      <c r="N254" s="24"/>
      <c r="O254" s="24"/>
      <c r="P254" s="24"/>
      <c r="Q254" s="24"/>
      <c r="R254" s="25"/>
      <c r="S254" s="24"/>
      <c r="T254" s="34"/>
      <c r="U254" s="34"/>
      <c r="V254" s="34"/>
      <c r="W254" s="24"/>
      <c r="X254" s="24"/>
      <c r="Y254" s="105"/>
      <c r="Z254" s="106"/>
      <c r="AA254" s="107"/>
      <c r="AB254" s="107"/>
      <c r="AC254" s="32"/>
      <c r="AD254" s="123"/>
      <c r="AE254" s="123"/>
      <c r="AF254" s="112"/>
    </row>
    <row r="255" spans="1:32" s="5" customFormat="1" hidden="1" x14ac:dyDescent="0.2">
      <c r="A255" s="157"/>
      <c r="B255" s="29"/>
      <c r="C255" s="29"/>
      <c r="D255" s="29"/>
      <c r="E255" s="140"/>
      <c r="F255" s="30"/>
      <c r="G255" s="30"/>
      <c r="H255" s="31"/>
      <c r="I255" s="28"/>
      <c r="J255" s="28"/>
      <c r="K255" s="28"/>
      <c r="L255" s="150"/>
      <c r="M255" s="25"/>
      <c r="N255" s="24"/>
      <c r="O255" s="24"/>
      <c r="P255" s="24"/>
      <c r="Q255" s="24"/>
      <c r="R255" s="25"/>
      <c r="S255" s="24"/>
      <c r="T255" s="34"/>
      <c r="U255" s="34"/>
      <c r="V255" s="34"/>
      <c r="W255" s="24"/>
      <c r="X255" s="24"/>
      <c r="Y255" s="105"/>
      <c r="Z255" s="106"/>
      <c r="AA255" s="107"/>
      <c r="AB255" s="107"/>
      <c r="AC255" s="32"/>
      <c r="AD255" s="123"/>
      <c r="AE255" s="123"/>
      <c r="AF255" s="112"/>
    </row>
    <row r="256" spans="1:32" s="5" customFormat="1" hidden="1" x14ac:dyDescent="0.2">
      <c r="A256" s="157"/>
      <c r="B256" s="29"/>
      <c r="C256" s="29"/>
      <c r="D256" s="29"/>
      <c r="E256" s="140"/>
      <c r="F256" s="30"/>
      <c r="G256" s="30"/>
      <c r="H256" s="31"/>
      <c r="I256" s="28"/>
      <c r="J256" s="28"/>
      <c r="K256" s="28"/>
      <c r="L256" s="150"/>
      <c r="M256" s="25"/>
      <c r="N256" s="24"/>
      <c r="O256" s="24"/>
      <c r="P256" s="24"/>
      <c r="Q256" s="24"/>
      <c r="R256" s="25"/>
      <c r="S256" s="24"/>
      <c r="T256" s="34"/>
      <c r="U256" s="34"/>
      <c r="V256" s="34"/>
      <c r="W256" s="24"/>
      <c r="X256" s="24"/>
      <c r="Y256" s="105"/>
      <c r="Z256" s="106"/>
      <c r="AA256" s="107"/>
      <c r="AB256" s="107"/>
      <c r="AC256" s="32"/>
      <c r="AD256" s="123"/>
      <c r="AE256" s="123"/>
      <c r="AF256" s="112"/>
    </row>
    <row r="257" spans="1:32" s="5" customFormat="1" hidden="1" x14ac:dyDescent="0.2">
      <c r="A257" s="157"/>
      <c r="B257" s="29"/>
      <c r="C257" s="29"/>
      <c r="D257" s="29"/>
      <c r="E257" s="140"/>
      <c r="F257" s="30"/>
      <c r="G257" s="30"/>
      <c r="H257" s="31"/>
      <c r="I257" s="28"/>
      <c r="J257" s="28"/>
      <c r="K257" s="28"/>
      <c r="L257" s="150"/>
      <c r="M257" s="25"/>
      <c r="N257" s="24"/>
      <c r="O257" s="24"/>
      <c r="P257" s="24"/>
      <c r="Q257" s="24"/>
      <c r="R257" s="25"/>
      <c r="S257" s="24"/>
      <c r="T257" s="34"/>
      <c r="U257" s="34"/>
      <c r="V257" s="34"/>
      <c r="W257" s="24"/>
      <c r="X257" s="24"/>
      <c r="Y257" s="105"/>
      <c r="Z257" s="106"/>
      <c r="AA257" s="107"/>
      <c r="AB257" s="107"/>
      <c r="AC257" s="32"/>
      <c r="AD257" s="123"/>
      <c r="AE257" s="123"/>
      <c r="AF257" s="112"/>
    </row>
    <row r="258" spans="1:32" s="5" customFormat="1" hidden="1" x14ac:dyDescent="0.2">
      <c r="A258" s="157"/>
      <c r="B258" s="29"/>
      <c r="C258" s="29"/>
      <c r="D258" s="29"/>
      <c r="E258" s="140"/>
      <c r="F258" s="30"/>
      <c r="G258" s="30"/>
      <c r="H258" s="31"/>
      <c r="I258" s="28"/>
      <c r="J258" s="28"/>
      <c r="K258" s="28"/>
      <c r="L258" s="150"/>
      <c r="M258" s="25"/>
      <c r="N258" s="24"/>
      <c r="O258" s="24"/>
      <c r="P258" s="24"/>
      <c r="Q258" s="24"/>
      <c r="R258" s="25"/>
      <c r="S258" s="24"/>
      <c r="T258" s="34"/>
      <c r="U258" s="34"/>
      <c r="V258" s="34"/>
      <c r="W258" s="24"/>
      <c r="X258" s="24"/>
      <c r="Y258" s="105"/>
      <c r="Z258" s="106"/>
      <c r="AA258" s="107"/>
      <c r="AB258" s="107"/>
      <c r="AC258" s="32"/>
      <c r="AD258" s="123"/>
      <c r="AE258" s="123"/>
      <c r="AF258" s="112"/>
    </row>
    <row r="259" spans="1:32" s="5" customFormat="1" hidden="1" x14ac:dyDescent="0.2">
      <c r="A259" s="157"/>
      <c r="B259" s="29"/>
      <c r="C259" s="29"/>
      <c r="D259" s="29"/>
      <c r="E259" s="140"/>
      <c r="F259" s="30"/>
      <c r="G259" s="30"/>
      <c r="H259" s="31"/>
      <c r="I259" s="28"/>
      <c r="J259" s="28"/>
      <c r="K259" s="28"/>
      <c r="L259" s="150"/>
      <c r="M259" s="25"/>
      <c r="N259" s="24"/>
      <c r="O259" s="24"/>
      <c r="P259" s="24"/>
      <c r="Q259" s="24"/>
      <c r="R259" s="25"/>
      <c r="S259" s="24"/>
      <c r="T259" s="34"/>
      <c r="U259" s="34"/>
      <c r="V259" s="34"/>
      <c r="W259" s="24"/>
      <c r="X259" s="24"/>
      <c r="Y259" s="105"/>
      <c r="Z259" s="106"/>
      <c r="AA259" s="107"/>
      <c r="AB259" s="107"/>
      <c r="AC259" s="32"/>
      <c r="AD259" s="123"/>
      <c r="AE259" s="123"/>
      <c r="AF259" s="112"/>
    </row>
    <row r="260" spans="1:32" s="5" customFormat="1" hidden="1" x14ac:dyDescent="0.2">
      <c r="A260" s="157"/>
      <c r="B260" s="29"/>
      <c r="C260" s="29"/>
      <c r="D260" s="29"/>
      <c r="E260" s="140"/>
      <c r="F260" s="30"/>
      <c r="G260" s="30"/>
      <c r="H260" s="31"/>
      <c r="I260" s="28"/>
      <c r="J260" s="28"/>
      <c r="K260" s="28"/>
      <c r="L260" s="150"/>
      <c r="M260" s="25"/>
      <c r="N260" s="24"/>
      <c r="O260" s="24"/>
      <c r="P260" s="24"/>
      <c r="Q260" s="24"/>
      <c r="R260" s="25"/>
      <c r="S260" s="24"/>
      <c r="T260" s="34"/>
      <c r="U260" s="34"/>
      <c r="V260" s="34"/>
      <c r="W260" s="24"/>
      <c r="X260" s="24"/>
      <c r="Y260" s="105"/>
      <c r="Z260" s="106"/>
      <c r="AA260" s="107"/>
      <c r="AB260" s="107"/>
      <c r="AC260" s="32"/>
      <c r="AD260" s="123"/>
      <c r="AE260" s="123"/>
      <c r="AF260" s="112"/>
    </row>
    <row r="261" spans="1:32" s="5" customFormat="1" hidden="1" x14ac:dyDescent="0.2">
      <c r="A261" s="157"/>
      <c r="B261" s="29"/>
      <c r="C261" s="29"/>
      <c r="D261" s="29"/>
      <c r="E261" s="140"/>
      <c r="F261" s="30"/>
      <c r="G261" s="30"/>
      <c r="H261" s="31"/>
      <c r="I261" s="28"/>
      <c r="J261" s="28"/>
      <c r="K261" s="28"/>
      <c r="L261" s="150"/>
      <c r="M261" s="25"/>
      <c r="N261" s="24"/>
      <c r="O261" s="24"/>
      <c r="P261" s="24"/>
      <c r="Q261" s="24"/>
      <c r="R261" s="25"/>
      <c r="S261" s="24"/>
      <c r="T261" s="34"/>
      <c r="U261" s="34"/>
      <c r="V261" s="34"/>
      <c r="W261" s="24"/>
      <c r="X261" s="24"/>
      <c r="Y261" s="105"/>
      <c r="Z261" s="106"/>
      <c r="AA261" s="107"/>
      <c r="AB261" s="107"/>
      <c r="AC261" s="32"/>
      <c r="AD261" s="123"/>
      <c r="AE261" s="123"/>
      <c r="AF261" s="112"/>
    </row>
    <row r="262" spans="1:32" s="5" customFormat="1" hidden="1" x14ac:dyDescent="0.2">
      <c r="A262" s="157"/>
      <c r="B262" s="29"/>
      <c r="C262" s="29"/>
      <c r="D262" s="29"/>
      <c r="E262" s="140"/>
      <c r="F262" s="30"/>
      <c r="G262" s="30"/>
      <c r="H262" s="31"/>
      <c r="I262" s="28"/>
      <c r="J262" s="28"/>
      <c r="K262" s="28"/>
      <c r="L262" s="150"/>
      <c r="M262" s="25"/>
      <c r="N262" s="24"/>
      <c r="O262" s="24"/>
      <c r="P262" s="24"/>
      <c r="Q262" s="24"/>
      <c r="R262" s="25"/>
      <c r="S262" s="24"/>
      <c r="T262" s="34"/>
      <c r="U262" s="34"/>
      <c r="V262" s="34"/>
      <c r="W262" s="24"/>
      <c r="X262" s="24"/>
      <c r="Y262" s="105"/>
      <c r="Z262" s="106"/>
      <c r="AA262" s="107"/>
      <c r="AB262" s="107"/>
      <c r="AC262" s="32"/>
      <c r="AD262" s="123"/>
      <c r="AE262" s="123"/>
      <c r="AF262" s="112"/>
    </row>
    <row r="263" spans="1:32" s="5" customFormat="1" hidden="1" x14ac:dyDescent="0.2">
      <c r="A263" s="157"/>
      <c r="B263" s="29"/>
      <c r="C263" s="29"/>
      <c r="D263" s="29"/>
      <c r="E263" s="140"/>
      <c r="F263" s="30"/>
      <c r="G263" s="30"/>
      <c r="H263" s="31"/>
      <c r="I263" s="28"/>
      <c r="J263" s="28"/>
      <c r="K263" s="28"/>
      <c r="L263" s="150"/>
      <c r="M263" s="25"/>
      <c r="N263" s="24"/>
      <c r="O263" s="24"/>
      <c r="P263" s="24"/>
      <c r="Q263" s="24"/>
      <c r="R263" s="25"/>
      <c r="S263" s="24"/>
      <c r="T263" s="34"/>
      <c r="U263" s="34"/>
      <c r="V263" s="34"/>
      <c r="W263" s="24"/>
      <c r="X263" s="24"/>
      <c r="Y263" s="105"/>
      <c r="Z263" s="106"/>
      <c r="AA263" s="107"/>
      <c r="AB263" s="107"/>
      <c r="AC263" s="32"/>
      <c r="AD263" s="123"/>
      <c r="AE263" s="123"/>
      <c r="AF263" s="112"/>
    </row>
    <row r="264" spans="1:32" s="5" customFormat="1" hidden="1" x14ac:dyDescent="0.2">
      <c r="A264" s="157"/>
      <c r="B264" s="29"/>
      <c r="C264" s="29"/>
      <c r="D264" s="29"/>
      <c r="E264" s="140"/>
      <c r="F264" s="30"/>
      <c r="G264" s="30"/>
      <c r="H264" s="31"/>
      <c r="I264" s="28"/>
      <c r="J264" s="28"/>
      <c r="K264" s="28"/>
      <c r="L264" s="150"/>
      <c r="M264" s="25"/>
      <c r="N264" s="24"/>
      <c r="O264" s="24"/>
      <c r="P264" s="24"/>
      <c r="Q264" s="24"/>
      <c r="R264" s="25"/>
      <c r="S264" s="24"/>
      <c r="T264" s="34"/>
      <c r="U264" s="34"/>
      <c r="V264" s="34"/>
      <c r="W264" s="24"/>
      <c r="X264" s="24"/>
      <c r="Y264" s="105"/>
      <c r="Z264" s="106"/>
      <c r="AA264" s="107"/>
      <c r="AB264" s="107"/>
      <c r="AC264" s="32"/>
      <c r="AD264" s="123"/>
      <c r="AE264" s="123"/>
      <c r="AF264" s="112"/>
    </row>
    <row r="265" spans="1:32" s="5" customFormat="1" hidden="1" x14ac:dyDescent="0.2">
      <c r="A265" s="157"/>
      <c r="B265" s="29"/>
      <c r="C265" s="29"/>
      <c r="D265" s="29"/>
      <c r="E265" s="140"/>
      <c r="F265" s="30"/>
      <c r="G265" s="30"/>
      <c r="H265" s="31"/>
      <c r="I265" s="28"/>
      <c r="J265" s="28"/>
      <c r="K265" s="28"/>
      <c r="L265" s="150"/>
      <c r="M265" s="25"/>
      <c r="N265" s="24"/>
      <c r="O265" s="24"/>
      <c r="P265" s="24"/>
      <c r="Q265" s="24"/>
      <c r="R265" s="25"/>
      <c r="S265" s="24"/>
      <c r="T265" s="34"/>
      <c r="U265" s="34"/>
      <c r="V265" s="34"/>
      <c r="W265" s="24"/>
      <c r="X265" s="24"/>
      <c r="Y265" s="105"/>
      <c r="Z265" s="106"/>
      <c r="AA265" s="107"/>
      <c r="AB265" s="107"/>
      <c r="AC265" s="32"/>
      <c r="AD265" s="123"/>
      <c r="AE265" s="123"/>
      <c r="AF265" s="112"/>
    </row>
    <row r="266" spans="1:32" s="5" customFormat="1" hidden="1" x14ac:dyDescent="0.2">
      <c r="A266" s="157"/>
      <c r="B266" s="29"/>
      <c r="C266" s="29"/>
      <c r="D266" s="29"/>
      <c r="E266" s="140"/>
      <c r="F266" s="30"/>
      <c r="G266" s="30"/>
      <c r="H266" s="31"/>
      <c r="I266" s="28"/>
      <c r="J266" s="28"/>
      <c r="K266" s="28"/>
      <c r="L266" s="150"/>
      <c r="M266" s="25"/>
      <c r="N266" s="24"/>
      <c r="O266" s="24"/>
      <c r="P266" s="24"/>
      <c r="Q266" s="24"/>
      <c r="R266" s="25"/>
      <c r="S266" s="24"/>
      <c r="T266" s="34"/>
      <c r="U266" s="34"/>
      <c r="V266" s="34"/>
      <c r="W266" s="24"/>
      <c r="X266" s="24"/>
      <c r="Y266" s="105"/>
      <c r="Z266" s="106"/>
      <c r="AA266" s="107"/>
      <c r="AB266" s="107"/>
      <c r="AC266" s="32"/>
      <c r="AD266" s="123"/>
      <c r="AE266" s="123"/>
      <c r="AF266" s="112"/>
    </row>
    <row r="267" spans="1:32" s="5" customFormat="1" hidden="1" x14ac:dyDescent="0.2">
      <c r="A267" s="157"/>
      <c r="B267" s="29"/>
      <c r="C267" s="29"/>
      <c r="D267" s="29"/>
      <c r="E267" s="140"/>
      <c r="F267" s="30"/>
      <c r="G267" s="30"/>
      <c r="H267" s="31"/>
      <c r="I267" s="28"/>
      <c r="J267" s="28"/>
      <c r="K267" s="28"/>
      <c r="L267" s="150"/>
      <c r="M267" s="25"/>
      <c r="N267" s="24"/>
      <c r="O267" s="24"/>
      <c r="P267" s="24"/>
      <c r="Q267" s="24"/>
      <c r="R267" s="25"/>
      <c r="S267" s="24"/>
      <c r="T267" s="34"/>
      <c r="U267" s="34"/>
      <c r="V267" s="34"/>
      <c r="W267" s="24"/>
      <c r="X267" s="24"/>
      <c r="Y267" s="105"/>
      <c r="Z267" s="106"/>
      <c r="AA267" s="107"/>
      <c r="AB267" s="107"/>
      <c r="AC267" s="32"/>
      <c r="AD267" s="123"/>
      <c r="AE267" s="123"/>
      <c r="AF267" s="112"/>
    </row>
    <row r="268" spans="1:32" s="5" customFormat="1" hidden="1" x14ac:dyDescent="0.2">
      <c r="A268" s="157"/>
      <c r="B268" s="29"/>
      <c r="C268" s="29"/>
      <c r="D268" s="29"/>
      <c r="E268" s="140"/>
      <c r="F268" s="30"/>
      <c r="G268" s="30"/>
      <c r="H268" s="31"/>
      <c r="I268" s="28"/>
      <c r="J268" s="28"/>
      <c r="K268" s="28"/>
      <c r="L268" s="150"/>
      <c r="M268" s="25"/>
      <c r="N268" s="24"/>
      <c r="O268" s="24"/>
      <c r="P268" s="24"/>
      <c r="Q268" s="24"/>
      <c r="R268" s="25"/>
      <c r="S268" s="24"/>
      <c r="T268" s="34"/>
      <c r="U268" s="34"/>
      <c r="V268" s="34"/>
      <c r="W268" s="24"/>
      <c r="X268" s="24"/>
      <c r="Y268" s="105"/>
      <c r="Z268" s="106"/>
      <c r="AA268" s="107"/>
      <c r="AB268" s="107"/>
      <c r="AC268" s="32"/>
      <c r="AD268" s="123"/>
      <c r="AE268" s="123"/>
      <c r="AF268" s="112"/>
    </row>
    <row r="269" spans="1:32" s="5" customFormat="1" hidden="1" x14ac:dyDescent="0.2">
      <c r="A269" s="157"/>
      <c r="B269" s="29"/>
      <c r="C269" s="29"/>
      <c r="D269" s="29"/>
      <c r="E269" s="140"/>
      <c r="F269" s="30"/>
      <c r="G269" s="30"/>
      <c r="H269" s="31"/>
      <c r="I269" s="28"/>
      <c r="J269" s="28"/>
      <c r="K269" s="28"/>
      <c r="L269" s="150"/>
      <c r="M269" s="25"/>
      <c r="N269" s="24"/>
      <c r="O269" s="24"/>
      <c r="P269" s="24"/>
      <c r="Q269" s="24"/>
      <c r="R269" s="25"/>
      <c r="S269" s="24"/>
      <c r="T269" s="34"/>
      <c r="U269" s="34"/>
      <c r="V269" s="34"/>
      <c r="W269" s="24"/>
      <c r="X269" s="24"/>
      <c r="Y269" s="105"/>
      <c r="Z269" s="106"/>
      <c r="AA269" s="107"/>
      <c r="AB269" s="107"/>
      <c r="AC269" s="32"/>
      <c r="AD269" s="123"/>
      <c r="AE269" s="123"/>
      <c r="AF269" s="112"/>
    </row>
    <row r="270" spans="1:32" s="5" customFormat="1" hidden="1" x14ac:dyDescent="0.2">
      <c r="A270" s="157"/>
      <c r="B270" s="29"/>
      <c r="C270" s="29"/>
      <c r="D270" s="29"/>
      <c r="E270" s="140"/>
      <c r="F270" s="30"/>
      <c r="G270" s="30"/>
      <c r="H270" s="31"/>
      <c r="I270" s="28"/>
      <c r="J270" s="28"/>
      <c r="K270" s="28"/>
      <c r="L270" s="150"/>
      <c r="M270" s="25"/>
      <c r="N270" s="24"/>
      <c r="O270" s="24"/>
      <c r="P270" s="24"/>
      <c r="Q270" s="24"/>
      <c r="R270" s="25"/>
      <c r="S270" s="24"/>
      <c r="T270" s="34"/>
      <c r="U270" s="34"/>
      <c r="V270" s="34"/>
      <c r="W270" s="24"/>
      <c r="X270" s="24"/>
      <c r="Y270" s="105"/>
      <c r="Z270" s="106"/>
      <c r="AA270" s="107"/>
      <c r="AB270" s="107"/>
      <c r="AC270" s="32"/>
      <c r="AD270" s="123"/>
      <c r="AE270" s="123"/>
      <c r="AF270" s="112"/>
    </row>
    <row r="271" spans="1:32" s="5" customFormat="1" hidden="1" x14ac:dyDescent="0.2">
      <c r="A271" s="157"/>
      <c r="B271" s="29"/>
      <c r="C271" s="29"/>
      <c r="D271" s="29"/>
      <c r="E271" s="140"/>
      <c r="F271" s="30"/>
      <c r="G271" s="30"/>
      <c r="H271" s="31"/>
      <c r="I271" s="28"/>
      <c r="J271" s="28"/>
      <c r="K271" s="28"/>
      <c r="L271" s="150"/>
      <c r="M271" s="25"/>
      <c r="N271" s="24"/>
      <c r="O271" s="24"/>
      <c r="P271" s="24"/>
      <c r="Q271" s="24"/>
      <c r="R271" s="25"/>
      <c r="S271" s="24"/>
      <c r="T271" s="34"/>
      <c r="U271" s="34"/>
      <c r="V271" s="34"/>
      <c r="W271" s="24"/>
      <c r="X271" s="24"/>
      <c r="Y271" s="105"/>
      <c r="Z271" s="106"/>
      <c r="AA271" s="107"/>
      <c r="AB271" s="107"/>
      <c r="AC271" s="32"/>
      <c r="AD271" s="123"/>
      <c r="AE271" s="123"/>
      <c r="AF271" s="112"/>
    </row>
    <row r="272" spans="1:32" s="5" customFormat="1" hidden="1" x14ac:dyDescent="0.2">
      <c r="A272" s="157"/>
      <c r="B272" s="29"/>
      <c r="C272" s="29"/>
      <c r="D272" s="29"/>
      <c r="E272" s="140"/>
      <c r="F272" s="30"/>
      <c r="G272" s="30"/>
      <c r="H272" s="31"/>
      <c r="I272" s="28"/>
      <c r="J272" s="28"/>
      <c r="K272" s="28"/>
      <c r="L272" s="150"/>
      <c r="M272" s="25"/>
      <c r="N272" s="24"/>
      <c r="O272" s="24"/>
      <c r="P272" s="24"/>
      <c r="Q272" s="24"/>
      <c r="R272" s="25"/>
      <c r="S272" s="24"/>
      <c r="T272" s="34"/>
      <c r="U272" s="34"/>
      <c r="V272" s="34"/>
      <c r="W272" s="24"/>
      <c r="X272" s="24"/>
      <c r="Y272" s="105"/>
      <c r="Z272" s="106"/>
      <c r="AA272" s="107"/>
      <c r="AB272" s="107"/>
      <c r="AC272" s="32"/>
      <c r="AD272" s="123"/>
      <c r="AE272" s="123"/>
      <c r="AF272" s="112"/>
    </row>
    <row r="273" spans="1:32" s="5" customFormat="1" hidden="1" x14ac:dyDescent="0.2">
      <c r="A273" s="157"/>
      <c r="B273" s="29"/>
      <c r="C273" s="29"/>
      <c r="D273" s="29"/>
      <c r="E273" s="140"/>
      <c r="F273" s="30"/>
      <c r="G273" s="30"/>
      <c r="H273" s="31"/>
      <c r="I273" s="28"/>
      <c r="J273" s="28"/>
      <c r="K273" s="28"/>
      <c r="L273" s="150"/>
      <c r="M273" s="25"/>
      <c r="N273" s="24"/>
      <c r="O273" s="24"/>
      <c r="P273" s="24"/>
      <c r="Q273" s="24"/>
      <c r="R273" s="25"/>
      <c r="S273" s="24"/>
      <c r="T273" s="34"/>
      <c r="U273" s="34"/>
      <c r="V273" s="34"/>
      <c r="W273" s="24"/>
      <c r="X273" s="24"/>
      <c r="Y273" s="105"/>
      <c r="Z273" s="106"/>
      <c r="AA273" s="107"/>
      <c r="AB273" s="107"/>
      <c r="AC273" s="32"/>
      <c r="AD273" s="123"/>
      <c r="AE273" s="123"/>
      <c r="AF273" s="112"/>
    </row>
    <row r="274" spans="1:32" s="5" customFormat="1" hidden="1" x14ac:dyDescent="0.2">
      <c r="A274" s="157"/>
      <c r="B274" s="29"/>
      <c r="C274" s="29"/>
      <c r="D274" s="29"/>
      <c r="E274" s="140"/>
      <c r="F274" s="30"/>
      <c r="G274" s="30"/>
      <c r="H274" s="31"/>
      <c r="I274" s="28"/>
      <c r="J274" s="28"/>
      <c r="K274" s="28"/>
      <c r="L274" s="150"/>
      <c r="M274" s="25"/>
      <c r="N274" s="24"/>
      <c r="O274" s="24"/>
      <c r="P274" s="24"/>
      <c r="Q274" s="24"/>
      <c r="R274" s="25"/>
      <c r="S274" s="24"/>
      <c r="T274" s="34"/>
      <c r="U274" s="34"/>
      <c r="V274" s="34"/>
      <c r="W274" s="24"/>
      <c r="X274" s="24"/>
      <c r="Y274" s="105"/>
      <c r="Z274" s="106"/>
      <c r="AA274" s="107"/>
      <c r="AB274" s="107"/>
      <c r="AC274" s="32"/>
      <c r="AD274" s="123"/>
      <c r="AE274" s="123"/>
      <c r="AF274" s="112"/>
    </row>
    <row r="275" spans="1:32" s="5" customFormat="1" hidden="1" x14ac:dyDescent="0.2">
      <c r="A275" s="157"/>
      <c r="B275" s="29"/>
      <c r="C275" s="29"/>
      <c r="D275" s="29"/>
      <c r="E275" s="140"/>
      <c r="F275" s="30"/>
      <c r="G275" s="30"/>
      <c r="H275" s="31"/>
      <c r="I275" s="28"/>
      <c r="J275" s="28"/>
      <c r="K275" s="28"/>
      <c r="L275" s="150"/>
      <c r="M275" s="25"/>
      <c r="N275" s="24"/>
      <c r="O275" s="24"/>
      <c r="P275" s="24"/>
      <c r="Q275" s="24"/>
      <c r="R275" s="25"/>
      <c r="S275" s="24"/>
      <c r="T275" s="34"/>
      <c r="U275" s="34"/>
      <c r="V275" s="34"/>
      <c r="W275" s="24"/>
      <c r="X275" s="24"/>
      <c r="Y275" s="105"/>
      <c r="Z275" s="106"/>
      <c r="AA275" s="107"/>
      <c r="AB275" s="107"/>
      <c r="AC275" s="32"/>
      <c r="AD275" s="123"/>
      <c r="AE275" s="123"/>
      <c r="AF275" s="112"/>
    </row>
    <row r="276" spans="1:32" s="5" customFormat="1" hidden="1" x14ac:dyDescent="0.2">
      <c r="A276" s="157"/>
      <c r="B276" s="29"/>
      <c r="C276" s="29"/>
      <c r="D276" s="29"/>
      <c r="E276" s="140"/>
      <c r="F276" s="30"/>
      <c r="G276" s="30"/>
      <c r="H276" s="31"/>
      <c r="I276" s="28"/>
      <c r="J276" s="28"/>
      <c r="K276" s="28"/>
      <c r="L276" s="150"/>
      <c r="M276" s="25"/>
      <c r="N276" s="24"/>
      <c r="O276" s="24"/>
      <c r="P276" s="24"/>
      <c r="Q276" s="24"/>
      <c r="R276" s="25"/>
      <c r="S276" s="24"/>
      <c r="T276" s="34"/>
      <c r="U276" s="34"/>
      <c r="V276" s="34"/>
      <c r="W276" s="24"/>
      <c r="X276" s="24"/>
      <c r="Y276" s="105"/>
      <c r="Z276" s="106"/>
      <c r="AA276" s="107"/>
      <c r="AB276" s="107"/>
      <c r="AC276" s="32"/>
      <c r="AD276" s="123"/>
      <c r="AE276" s="123"/>
      <c r="AF276" s="112"/>
    </row>
    <row r="277" spans="1:32" s="5" customFormat="1" hidden="1" x14ac:dyDescent="0.2">
      <c r="A277" s="157"/>
      <c r="B277" s="29"/>
      <c r="C277" s="29"/>
      <c r="D277" s="29"/>
      <c r="E277" s="140"/>
      <c r="F277" s="30"/>
      <c r="G277" s="30"/>
      <c r="H277" s="31"/>
      <c r="I277" s="28"/>
      <c r="J277" s="28"/>
      <c r="K277" s="28"/>
      <c r="L277" s="150"/>
      <c r="M277" s="25"/>
      <c r="N277" s="24"/>
      <c r="O277" s="24"/>
      <c r="P277" s="24"/>
      <c r="Q277" s="24"/>
      <c r="R277" s="25"/>
      <c r="S277" s="24"/>
      <c r="T277" s="34"/>
      <c r="U277" s="34"/>
      <c r="V277" s="34"/>
      <c r="W277" s="24"/>
      <c r="X277" s="24"/>
      <c r="Y277" s="105"/>
      <c r="Z277" s="106"/>
      <c r="AA277" s="107"/>
      <c r="AB277" s="107"/>
      <c r="AC277" s="32"/>
      <c r="AD277" s="123"/>
      <c r="AE277" s="123"/>
      <c r="AF277" s="112"/>
    </row>
    <row r="278" spans="1:32" s="5" customFormat="1" hidden="1" x14ac:dyDescent="0.2">
      <c r="A278" s="157"/>
      <c r="B278" s="29"/>
      <c r="C278" s="29"/>
      <c r="D278" s="29"/>
      <c r="E278" s="140"/>
      <c r="F278" s="30"/>
      <c r="G278" s="30"/>
      <c r="H278" s="31"/>
      <c r="I278" s="28"/>
      <c r="J278" s="28"/>
      <c r="K278" s="28"/>
      <c r="L278" s="150"/>
      <c r="M278" s="25"/>
      <c r="N278" s="24"/>
      <c r="O278" s="24"/>
      <c r="P278" s="24"/>
      <c r="Q278" s="24"/>
      <c r="R278" s="25"/>
      <c r="S278" s="24"/>
      <c r="T278" s="34"/>
      <c r="U278" s="34"/>
      <c r="V278" s="34"/>
      <c r="W278" s="24"/>
      <c r="X278" s="24"/>
      <c r="Y278" s="105"/>
      <c r="Z278" s="106"/>
      <c r="AA278" s="107"/>
      <c r="AB278" s="107"/>
      <c r="AC278" s="32"/>
      <c r="AD278" s="123"/>
      <c r="AE278" s="123"/>
      <c r="AF278" s="112"/>
    </row>
    <row r="279" spans="1:32" s="5" customFormat="1" hidden="1" x14ac:dyDescent="0.2">
      <c r="A279" s="157"/>
      <c r="B279" s="29"/>
      <c r="C279" s="29"/>
      <c r="D279" s="29"/>
      <c r="E279" s="140"/>
      <c r="F279" s="30"/>
      <c r="G279" s="30"/>
      <c r="H279" s="31"/>
      <c r="I279" s="28"/>
      <c r="J279" s="28"/>
      <c r="K279" s="28"/>
      <c r="L279" s="150"/>
      <c r="M279" s="25"/>
      <c r="N279" s="24"/>
      <c r="O279" s="24"/>
      <c r="P279" s="24"/>
      <c r="Q279" s="24"/>
      <c r="R279" s="25"/>
      <c r="S279" s="24"/>
      <c r="T279" s="34"/>
      <c r="U279" s="34"/>
      <c r="V279" s="34"/>
      <c r="W279" s="24"/>
      <c r="X279" s="24"/>
      <c r="Y279" s="105"/>
      <c r="Z279" s="106"/>
      <c r="AA279" s="107"/>
      <c r="AB279" s="107"/>
      <c r="AC279" s="32"/>
      <c r="AD279" s="123"/>
      <c r="AE279" s="123"/>
      <c r="AF279" s="112"/>
    </row>
    <row r="280" spans="1:32" s="5" customFormat="1" hidden="1" x14ac:dyDescent="0.2">
      <c r="A280" s="157"/>
      <c r="B280" s="29"/>
      <c r="C280" s="29"/>
      <c r="D280" s="29"/>
      <c r="E280" s="140"/>
      <c r="F280" s="30"/>
      <c r="G280" s="30"/>
      <c r="H280" s="31"/>
      <c r="I280" s="28"/>
      <c r="J280" s="28"/>
      <c r="K280" s="28"/>
      <c r="L280" s="150"/>
      <c r="M280" s="25"/>
      <c r="N280" s="24"/>
      <c r="O280" s="24"/>
      <c r="P280" s="24"/>
      <c r="Q280" s="24"/>
      <c r="R280" s="25"/>
      <c r="S280" s="24"/>
      <c r="T280" s="34"/>
      <c r="U280" s="34"/>
      <c r="V280" s="34"/>
      <c r="W280" s="24"/>
      <c r="X280" s="24"/>
      <c r="Y280" s="105"/>
      <c r="Z280" s="106"/>
      <c r="AA280" s="107"/>
      <c r="AB280" s="107"/>
      <c r="AC280" s="32"/>
      <c r="AD280" s="123"/>
      <c r="AE280" s="123"/>
      <c r="AF280" s="112"/>
    </row>
    <row r="281" spans="1:32" s="5" customFormat="1" hidden="1" x14ac:dyDescent="0.2">
      <c r="A281" s="157"/>
      <c r="B281" s="29"/>
      <c r="C281" s="29"/>
      <c r="D281" s="29"/>
      <c r="E281" s="140"/>
      <c r="F281" s="30"/>
      <c r="G281" s="30"/>
      <c r="H281" s="31"/>
      <c r="I281" s="28"/>
      <c r="J281" s="28"/>
      <c r="K281" s="28"/>
      <c r="L281" s="150"/>
      <c r="M281" s="25"/>
      <c r="N281" s="24"/>
      <c r="O281" s="24"/>
      <c r="P281" s="24"/>
      <c r="Q281" s="24"/>
      <c r="R281" s="25"/>
      <c r="S281" s="24"/>
      <c r="T281" s="34"/>
      <c r="U281" s="34"/>
      <c r="V281" s="34"/>
      <c r="W281" s="24"/>
      <c r="X281" s="24"/>
      <c r="Y281" s="105"/>
      <c r="Z281" s="106"/>
      <c r="AA281" s="107"/>
      <c r="AB281" s="107"/>
      <c r="AC281" s="32"/>
      <c r="AD281" s="123"/>
      <c r="AE281" s="123"/>
      <c r="AF281" s="112"/>
    </row>
    <row r="282" spans="1:32" s="5" customFormat="1" hidden="1" x14ac:dyDescent="0.2">
      <c r="A282" s="157"/>
      <c r="B282" s="29"/>
      <c r="C282" s="29"/>
      <c r="D282" s="29"/>
      <c r="E282" s="140"/>
      <c r="F282" s="30"/>
      <c r="G282" s="30"/>
      <c r="H282" s="31"/>
      <c r="I282" s="28"/>
      <c r="J282" s="28"/>
      <c r="K282" s="28"/>
      <c r="L282" s="150"/>
      <c r="M282" s="25"/>
      <c r="N282" s="24"/>
      <c r="O282" s="24"/>
      <c r="P282" s="24"/>
      <c r="Q282" s="24"/>
      <c r="R282" s="25"/>
      <c r="S282" s="24"/>
      <c r="T282" s="34"/>
      <c r="U282" s="34"/>
      <c r="V282" s="34"/>
      <c r="W282" s="24"/>
      <c r="X282" s="24"/>
      <c r="Y282" s="105"/>
      <c r="Z282" s="106"/>
      <c r="AA282" s="107"/>
      <c r="AB282" s="107"/>
      <c r="AC282" s="32"/>
      <c r="AD282" s="123"/>
      <c r="AE282" s="123"/>
      <c r="AF282" s="112"/>
    </row>
    <row r="283" spans="1:32" s="5" customFormat="1" hidden="1" x14ac:dyDescent="0.2">
      <c r="A283" s="157"/>
      <c r="B283" s="29"/>
      <c r="C283" s="29"/>
      <c r="D283" s="29"/>
      <c r="E283" s="140"/>
      <c r="F283" s="30"/>
      <c r="G283" s="30"/>
      <c r="H283" s="31"/>
      <c r="I283" s="28"/>
      <c r="J283" s="28"/>
      <c r="K283" s="28"/>
      <c r="L283" s="150"/>
      <c r="M283" s="25"/>
      <c r="N283" s="24"/>
      <c r="O283" s="24"/>
      <c r="P283" s="24"/>
      <c r="Q283" s="24"/>
      <c r="R283" s="25"/>
      <c r="S283" s="24"/>
      <c r="T283" s="34"/>
      <c r="U283" s="34"/>
      <c r="V283" s="34"/>
      <c r="W283" s="24"/>
      <c r="X283" s="24"/>
      <c r="Y283" s="105"/>
      <c r="Z283" s="106"/>
      <c r="AA283" s="107"/>
      <c r="AB283" s="107"/>
      <c r="AC283" s="32"/>
      <c r="AD283" s="123"/>
      <c r="AE283" s="123"/>
      <c r="AF283" s="112"/>
    </row>
    <row r="284" spans="1:32" s="5" customFormat="1" hidden="1" x14ac:dyDescent="0.2">
      <c r="A284" s="157"/>
      <c r="B284" s="29"/>
      <c r="C284" s="29"/>
      <c r="D284" s="29"/>
      <c r="E284" s="140"/>
      <c r="F284" s="30"/>
      <c r="G284" s="30"/>
      <c r="H284" s="31"/>
      <c r="I284" s="28"/>
      <c r="J284" s="28"/>
      <c r="K284" s="28"/>
      <c r="L284" s="150"/>
      <c r="M284" s="25"/>
      <c r="N284" s="24"/>
      <c r="O284" s="24"/>
      <c r="P284" s="24"/>
      <c r="Q284" s="24"/>
      <c r="R284" s="25"/>
      <c r="S284" s="24"/>
      <c r="T284" s="34"/>
      <c r="U284" s="34"/>
      <c r="V284" s="34"/>
      <c r="W284" s="24"/>
      <c r="X284" s="24"/>
      <c r="Y284" s="105"/>
      <c r="Z284" s="106"/>
      <c r="AA284" s="107"/>
      <c r="AB284" s="107"/>
      <c r="AC284" s="32"/>
      <c r="AD284" s="123"/>
      <c r="AE284" s="123"/>
      <c r="AF284" s="112"/>
    </row>
    <row r="285" spans="1:32" s="5" customFormat="1" hidden="1" x14ac:dyDescent="0.2">
      <c r="A285" s="157"/>
      <c r="B285" s="29"/>
      <c r="C285" s="29"/>
      <c r="D285" s="29"/>
      <c r="E285" s="140"/>
      <c r="F285" s="30"/>
      <c r="G285" s="30"/>
      <c r="H285" s="31"/>
      <c r="I285" s="28"/>
      <c r="J285" s="28"/>
      <c r="K285" s="28"/>
      <c r="L285" s="150"/>
      <c r="M285" s="25"/>
      <c r="N285" s="24"/>
      <c r="O285" s="24"/>
      <c r="P285" s="24"/>
      <c r="Q285" s="24"/>
      <c r="R285" s="25"/>
      <c r="S285" s="24"/>
      <c r="T285" s="34"/>
      <c r="U285" s="34"/>
      <c r="V285" s="34"/>
      <c r="W285" s="24"/>
      <c r="X285" s="24"/>
      <c r="Y285" s="105"/>
      <c r="Z285" s="106"/>
      <c r="AA285" s="107"/>
      <c r="AB285" s="107"/>
      <c r="AC285" s="32"/>
      <c r="AD285" s="123"/>
      <c r="AE285" s="123"/>
      <c r="AF285" s="112"/>
    </row>
    <row r="286" spans="1:32" s="5" customFormat="1" hidden="1" x14ac:dyDescent="0.2">
      <c r="A286" s="157"/>
      <c r="B286" s="29"/>
      <c r="C286" s="29"/>
      <c r="D286" s="29"/>
      <c r="E286" s="140"/>
      <c r="F286" s="30"/>
      <c r="G286" s="30"/>
      <c r="H286" s="31"/>
      <c r="I286" s="28"/>
      <c r="J286" s="28"/>
      <c r="K286" s="28"/>
      <c r="L286" s="150"/>
      <c r="M286" s="25"/>
      <c r="N286" s="24"/>
      <c r="O286" s="24"/>
      <c r="P286" s="24"/>
      <c r="Q286" s="24"/>
      <c r="R286" s="25"/>
      <c r="S286" s="24"/>
      <c r="T286" s="34"/>
      <c r="U286" s="34"/>
      <c r="V286" s="34"/>
      <c r="W286" s="24"/>
      <c r="X286" s="24"/>
      <c r="Y286" s="105"/>
      <c r="Z286" s="106"/>
      <c r="AA286" s="107"/>
      <c r="AB286" s="107"/>
      <c r="AC286" s="32"/>
      <c r="AD286" s="123"/>
      <c r="AE286" s="123"/>
      <c r="AF286" s="112"/>
    </row>
    <row r="287" spans="1:32" s="5" customFormat="1" hidden="1" x14ac:dyDescent="0.2">
      <c r="A287" s="157"/>
      <c r="B287" s="29"/>
      <c r="C287" s="29"/>
      <c r="D287" s="29"/>
      <c r="E287" s="140"/>
      <c r="F287" s="30"/>
      <c r="G287" s="30"/>
      <c r="H287" s="31"/>
      <c r="I287" s="28"/>
      <c r="J287" s="28"/>
      <c r="K287" s="28"/>
      <c r="L287" s="150"/>
      <c r="M287" s="25"/>
      <c r="N287" s="24"/>
      <c r="O287" s="24"/>
      <c r="P287" s="24"/>
      <c r="Q287" s="24"/>
      <c r="R287" s="25"/>
      <c r="S287" s="24"/>
      <c r="T287" s="34"/>
      <c r="U287" s="34"/>
      <c r="V287" s="34"/>
      <c r="W287" s="24"/>
      <c r="X287" s="24"/>
      <c r="Y287" s="105"/>
      <c r="Z287" s="106"/>
      <c r="AA287" s="107"/>
      <c r="AB287" s="107"/>
      <c r="AC287" s="32"/>
      <c r="AD287" s="123"/>
      <c r="AE287" s="123"/>
      <c r="AF287" s="112"/>
    </row>
    <row r="288" spans="1:32" s="5" customFormat="1" hidden="1" x14ac:dyDescent="0.2">
      <c r="A288" s="157"/>
      <c r="B288" s="29"/>
      <c r="C288" s="29"/>
      <c r="D288" s="29"/>
      <c r="E288" s="140"/>
      <c r="F288" s="30"/>
      <c r="G288" s="30"/>
      <c r="H288" s="31"/>
      <c r="I288" s="28"/>
      <c r="J288" s="28"/>
      <c r="K288" s="28"/>
      <c r="L288" s="150"/>
      <c r="M288" s="25"/>
      <c r="N288" s="24"/>
      <c r="O288" s="24"/>
      <c r="P288" s="24"/>
      <c r="Q288" s="24"/>
      <c r="R288" s="25"/>
      <c r="S288" s="24"/>
      <c r="T288" s="34"/>
      <c r="U288" s="34"/>
      <c r="V288" s="34"/>
      <c r="W288" s="24"/>
      <c r="X288" s="24"/>
      <c r="Y288" s="105"/>
      <c r="Z288" s="106"/>
      <c r="AA288" s="107"/>
      <c r="AB288" s="107"/>
      <c r="AC288" s="32"/>
      <c r="AD288" s="123"/>
      <c r="AE288" s="123"/>
      <c r="AF288" s="112"/>
    </row>
    <row r="289" spans="1:32" s="5" customFormat="1" hidden="1" x14ac:dyDescent="0.2">
      <c r="A289" s="157"/>
      <c r="B289" s="29"/>
      <c r="C289" s="29"/>
      <c r="D289" s="29"/>
      <c r="E289" s="140"/>
      <c r="F289" s="30"/>
      <c r="G289" s="30"/>
      <c r="H289" s="31"/>
      <c r="I289" s="28"/>
      <c r="J289" s="28"/>
      <c r="K289" s="28"/>
      <c r="L289" s="150"/>
      <c r="M289" s="25"/>
      <c r="N289" s="24"/>
      <c r="O289" s="24"/>
      <c r="P289" s="24"/>
      <c r="Q289" s="24"/>
      <c r="R289" s="25"/>
      <c r="S289" s="24"/>
      <c r="T289" s="34"/>
      <c r="U289" s="34"/>
      <c r="V289" s="34"/>
      <c r="W289" s="24"/>
      <c r="X289" s="24"/>
      <c r="Y289" s="105"/>
      <c r="Z289" s="106"/>
      <c r="AA289" s="107"/>
      <c r="AB289" s="107"/>
      <c r="AC289" s="32"/>
      <c r="AD289" s="123"/>
      <c r="AE289" s="123"/>
      <c r="AF289" s="112"/>
    </row>
    <row r="290" spans="1:32" s="5" customFormat="1" hidden="1" x14ac:dyDescent="0.2">
      <c r="A290" s="157"/>
      <c r="B290" s="29"/>
      <c r="C290" s="29"/>
      <c r="D290" s="29"/>
      <c r="E290" s="140"/>
      <c r="F290" s="30"/>
      <c r="G290" s="30"/>
      <c r="H290" s="31"/>
      <c r="I290" s="28"/>
      <c r="J290" s="28"/>
      <c r="K290" s="28"/>
      <c r="L290" s="150"/>
      <c r="M290" s="25"/>
      <c r="N290" s="24"/>
      <c r="O290" s="24"/>
      <c r="P290" s="24"/>
      <c r="Q290" s="24"/>
      <c r="R290" s="25"/>
      <c r="S290" s="24"/>
      <c r="T290" s="34"/>
      <c r="U290" s="34"/>
      <c r="V290" s="34"/>
      <c r="W290" s="24"/>
      <c r="X290" s="24"/>
      <c r="Y290" s="105"/>
      <c r="Z290" s="106"/>
      <c r="AA290" s="107"/>
      <c r="AB290" s="107"/>
      <c r="AC290" s="32"/>
      <c r="AD290" s="123"/>
      <c r="AE290" s="123"/>
      <c r="AF290" s="112"/>
    </row>
    <row r="291" spans="1:32" s="5" customFormat="1" hidden="1" x14ac:dyDescent="0.2">
      <c r="A291" s="157"/>
      <c r="B291" s="29"/>
      <c r="C291" s="29"/>
      <c r="D291" s="29"/>
      <c r="E291" s="140"/>
      <c r="F291" s="30"/>
      <c r="G291" s="30"/>
      <c r="H291" s="31"/>
      <c r="I291" s="28"/>
      <c r="J291" s="28"/>
      <c r="K291" s="28"/>
      <c r="L291" s="150"/>
      <c r="M291" s="25"/>
      <c r="N291" s="24"/>
      <c r="O291" s="24"/>
      <c r="P291" s="24"/>
      <c r="Q291" s="24"/>
      <c r="R291" s="25"/>
      <c r="S291" s="24"/>
      <c r="T291" s="34"/>
      <c r="U291" s="34"/>
      <c r="V291" s="34"/>
      <c r="W291" s="24"/>
      <c r="X291" s="24"/>
      <c r="Y291" s="105"/>
      <c r="Z291" s="106"/>
      <c r="AA291" s="107"/>
      <c r="AB291" s="107"/>
      <c r="AC291" s="32"/>
      <c r="AD291" s="123"/>
      <c r="AE291" s="123"/>
      <c r="AF291" s="112"/>
    </row>
    <row r="292" spans="1:32" s="5" customFormat="1" hidden="1" x14ac:dyDescent="0.2">
      <c r="A292" s="157"/>
      <c r="B292" s="29"/>
      <c r="C292" s="29"/>
      <c r="D292" s="29"/>
      <c r="E292" s="140"/>
      <c r="F292" s="30"/>
      <c r="G292" s="30"/>
      <c r="H292" s="31"/>
      <c r="I292" s="28"/>
      <c r="J292" s="28"/>
      <c r="K292" s="28"/>
      <c r="L292" s="150"/>
      <c r="M292" s="25"/>
      <c r="N292" s="24"/>
      <c r="O292" s="24"/>
      <c r="P292" s="24"/>
      <c r="Q292" s="24"/>
      <c r="R292" s="25"/>
      <c r="S292" s="24"/>
      <c r="T292" s="34"/>
      <c r="U292" s="34"/>
      <c r="V292" s="34"/>
      <c r="W292" s="24"/>
      <c r="X292" s="24"/>
      <c r="Y292" s="105"/>
      <c r="Z292" s="106"/>
      <c r="AA292" s="107"/>
      <c r="AB292" s="107"/>
      <c r="AC292" s="32"/>
      <c r="AD292" s="123"/>
      <c r="AE292" s="123"/>
      <c r="AF292" s="112"/>
    </row>
    <row r="293" spans="1:32" s="5" customFormat="1" hidden="1" x14ac:dyDescent="0.2">
      <c r="A293" s="157"/>
      <c r="B293" s="29"/>
      <c r="C293" s="29"/>
      <c r="D293" s="29"/>
      <c r="E293" s="140"/>
      <c r="F293" s="30"/>
      <c r="G293" s="30"/>
      <c r="H293" s="31"/>
      <c r="I293" s="28"/>
      <c r="J293" s="28"/>
      <c r="K293" s="28"/>
      <c r="L293" s="150"/>
      <c r="M293" s="25"/>
      <c r="N293" s="24"/>
      <c r="O293" s="24"/>
      <c r="P293" s="24"/>
      <c r="Q293" s="24"/>
      <c r="R293" s="25"/>
      <c r="S293" s="24"/>
      <c r="T293" s="34"/>
      <c r="U293" s="34"/>
      <c r="V293" s="34"/>
      <c r="W293" s="24"/>
      <c r="X293" s="24"/>
      <c r="Y293" s="105"/>
      <c r="Z293" s="106"/>
      <c r="AA293" s="107"/>
      <c r="AB293" s="107"/>
      <c r="AC293" s="32"/>
      <c r="AD293" s="123"/>
      <c r="AE293" s="123"/>
      <c r="AF293" s="112"/>
    </row>
    <row r="294" spans="1:32" s="5" customFormat="1" hidden="1" x14ac:dyDescent="0.2">
      <c r="A294" s="157"/>
      <c r="B294" s="29"/>
      <c r="C294" s="29"/>
      <c r="D294" s="29"/>
      <c r="E294" s="140"/>
      <c r="F294" s="30"/>
      <c r="G294" s="30"/>
      <c r="H294" s="31"/>
      <c r="I294" s="28"/>
      <c r="J294" s="28"/>
      <c r="K294" s="28"/>
      <c r="L294" s="150"/>
      <c r="M294" s="25"/>
      <c r="N294" s="24"/>
      <c r="O294" s="24"/>
      <c r="P294" s="24"/>
      <c r="Q294" s="24"/>
      <c r="R294" s="25"/>
      <c r="S294" s="24"/>
      <c r="T294" s="34"/>
      <c r="U294" s="34"/>
      <c r="V294" s="34"/>
      <c r="W294" s="24"/>
      <c r="X294" s="24"/>
      <c r="Y294" s="105"/>
      <c r="Z294" s="106"/>
      <c r="AA294" s="107"/>
      <c r="AB294" s="107"/>
      <c r="AC294" s="32"/>
      <c r="AD294" s="123"/>
      <c r="AE294" s="123"/>
      <c r="AF294" s="112"/>
    </row>
    <row r="295" spans="1:32" s="5" customFormat="1" hidden="1" x14ac:dyDescent="0.2">
      <c r="A295" s="157"/>
      <c r="B295" s="29"/>
      <c r="C295" s="29"/>
      <c r="D295" s="29"/>
      <c r="E295" s="140"/>
      <c r="F295" s="30"/>
      <c r="G295" s="30"/>
      <c r="H295" s="31"/>
      <c r="I295" s="28"/>
      <c r="J295" s="28"/>
      <c r="K295" s="28"/>
      <c r="L295" s="150"/>
      <c r="M295" s="25"/>
      <c r="N295" s="24"/>
      <c r="O295" s="24"/>
      <c r="P295" s="24"/>
      <c r="Q295" s="24"/>
      <c r="R295" s="25"/>
      <c r="S295" s="24"/>
      <c r="T295" s="34"/>
      <c r="U295" s="34"/>
      <c r="V295" s="34"/>
      <c r="W295" s="24"/>
      <c r="X295" s="24"/>
      <c r="Y295" s="105"/>
      <c r="Z295" s="106"/>
      <c r="AA295" s="107"/>
      <c r="AB295" s="107"/>
      <c r="AC295" s="32"/>
      <c r="AD295" s="123"/>
      <c r="AE295" s="123"/>
      <c r="AF295" s="112"/>
    </row>
    <row r="296" spans="1:32" s="5" customFormat="1" hidden="1" x14ac:dyDescent="0.2">
      <c r="A296" s="157"/>
      <c r="B296" s="29"/>
      <c r="C296" s="29"/>
      <c r="D296" s="29"/>
      <c r="E296" s="140"/>
      <c r="F296" s="30"/>
      <c r="G296" s="30"/>
      <c r="H296" s="31"/>
      <c r="I296" s="28"/>
      <c r="J296" s="28"/>
      <c r="K296" s="28"/>
      <c r="L296" s="150"/>
      <c r="M296" s="25"/>
      <c r="N296" s="24"/>
      <c r="O296" s="24"/>
      <c r="P296" s="24"/>
      <c r="Q296" s="24"/>
      <c r="R296" s="25"/>
      <c r="S296" s="24"/>
      <c r="T296" s="34"/>
      <c r="U296" s="34"/>
      <c r="V296" s="34"/>
      <c r="W296" s="24"/>
      <c r="X296" s="24"/>
      <c r="Y296" s="105"/>
      <c r="Z296" s="106"/>
      <c r="AA296" s="107"/>
      <c r="AB296" s="107"/>
      <c r="AC296" s="32"/>
      <c r="AD296" s="123"/>
      <c r="AE296" s="123"/>
      <c r="AF296" s="112"/>
    </row>
    <row r="297" spans="1:32" s="5" customFormat="1" hidden="1" x14ac:dyDescent="0.2">
      <c r="A297" s="157"/>
      <c r="B297" s="29"/>
      <c r="C297" s="29"/>
      <c r="D297" s="29"/>
      <c r="E297" s="140"/>
      <c r="F297" s="30"/>
      <c r="G297" s="30"/>
      <c r="H297" s="31"/>
      <c r="I297" s="28"/>
      <c r="J297" s="28"/>
      <c r="K297" s="28"/>
      <c r="L297" s="150"/>
      <c r="M297" s="25"/>
      <c r="N297" s="24"/>
      <c r="O297" s="24"/>
      <c r="P297" s="24"/>
      <c r="Q297" s="24"/>
      <c r="R297" s="25"/>
      <c r="S297" s="24"/>
      <c r="T297" s="34"/>
      <c r="U297" s="34"/>
      <c r="V297" s="34"/>
      <c r="W297" s="24"/>
      <c r="X297" s="24"/>
      <c r="Y297" s="105"/>
      <c r="Z297" s="106"/>
      <c r="AA297" s="107"/>
      <c r="AB297" s="107"/>
      <c r="AC297" s="32"/>
      <c r="AD297" s="123"/>
      <c r="AE297" s="123"/>
      <c r="AF297" s="112"/>
    </row>
    <row r="298" spans="1:32" s="5" customFormat="1" hidden="1" x14ac:dyDescent="0.2">
      <c r="A298" s="157"/>
      <c r="B298" s="29"/>
      <c r="C298" s="29"/>
      <c r="D298" s="29"/>
      <c r="E298" s="140"/>
      <c r="F298" s="30"/>
      <c r="G298" s="30"/>
      <c r="H298" s="31"/>
      <c r="I298" s="28"/>
      <c r="J298" s="28"/>
      <c r="K298" s="28"/>
      <c r="L298" s="150"/>
      <c r="M298" s="25"/>
      <c r="N298" s="24"/>
      <c r="O298" s="24"/>
      <c r="P298" s="24"/>
      <c r="Q298" s="24"/>
      <c r="R298" s="25"/>
      <c r="S298" s="24"/>
      <c r="T298" s="34"/>
      <c r="U298" s="34"/>
      <c r="V298" s="34"/>
      <c r="W298" s="24"/>
      <c r="X298" s="24"/>
      <c r="Y298" s="105"/>
      <c r="Z298" s="106"/>
      <c r="AA298" s="107"/>
      <c r="AB298" s="107"/>
      <c r="AC298" s="32"/>
      <c r="AD298" s="123"/>
      <c r="AE298" s="123"/>
      <c r="AF298" s="112"/>
    </row>
    <row r="299" spans="1:32" s="5" customFormat="1" hidden="1" x14ac:dyDescent="0.2">
      <c r="A299" s="157"/>
      <c r="B299" s="29"/>
      <c r="C299" s="29"/>
      <c r="D299" s="29"/>
      <c r="E299" s="140"/>
      <c r="F299" s="30"/>
      <c r="G299" s="30"/>
      <c r="H299" s="31"/>
      <c r="I299" s="28"/>
      <c r="J299" s="28"/>
      <c r="K299" s="28"/>
      <c r="L299" s="150"/>
      <c r="M299" s="25"/>
      <c r="N299" s="24"/>
      <c r="O299" s="24"/>
      <c r="P299" s="24"/>
      <c r="Q299" s="24"/>
      <c r="R299" s="25"/>
      <c r="S299" s="24"/>
      <c r="T299" s="34"/>
      <c r="U299" s="34"/>
      <c r="V299" s="34"/>
      <c r="W299" s="24"/>
      <c r="X299" s="24"/>
      <c r="Y299" s="105"/>
      <c r="Z299" s="106"/>
      <c r="AA299" s="107"/>
      <c r="AB299" s="107"/>
      <c r="AC299" s="32"/>
      <c r="AD299" s="123"/>
      <c r="AE299" s="123"/>
      <c r="AF299" s="112"/>
    </row>
    <row r="300" spans="1:32" s="5" customFormat="1" hidden="1" x14ac:dyDescent="0.2">
      <c r="A300" s="157"/>
      <c r="B300" s="29"/>
      <c r="C300" s="29"/>
      <c r="D300" s="29"/>
      <c r="E300" s="140"/>
      <c r="F300" s="30"/>
      <c r="G300" s="30"/>
      <c r="H300" s="31"/>
      <c r="I300" s="28"/>
      <c r="J300" s="28"/>
      <c r="K300" s="28"/>
      <c r="L300" s="150"/>
      <c r="M300" s="25"/>
      <c r="N300" s="24"/>
      <c r="O300" s="24"/>
      <c r="P300" s="24"/>
      <c r="Q300" s="24"/>
      <c r="R300" s="25"/>
      <c r="S300" s="24"/>
      <c r="T300" s="34"/>
      <c r="U300" s="34"/>
      <c r="V300" s="34"/>
      <c r="W300" s="24"/>
      <c r="X300" s="24"/>
      <c r="Y300" s="105"/>
      <c r="Z300" s="106"/>
      <c r="AA300" s="107"/>
      <c r="AB300" s="107"/>
      <c r="AC300" s="32"/>
      <c r="AD300" s="123"/>
      <c r="AE300" s="123"/>
      <c r="AF300" s="112"/>
    </row>
    <row r="301" spans="1:32" s="5" customFormat="1" hidden="1" x14ac:dyDescent="0.2">
      <c r="A301" s="157"/>
      <c r="B301" s="29"/>
      <c r="C301" s="29"/>
      <c r="D301" s="29"/>
      <c r="E301" s="140"/>
      <c r="F301" s="30"/>
      <c r="G301" s="30"/>
      <c r="H301" s="31"/>
      <c r="I301" s="28"/>
      <c r="J301" s="28"/>
      <c r="K301" s="28"/>
      <c r="L301" s="150"/>
      <c r="M301" s="25"/>
      <c r="N301" s="24"/>
      <c r="O301" s="24"/>
      <c r="P301" s="24"/>
      <c r="Q301" s="24"/>
      <c r="R301" s="25"/>
      <c r="S301" s="24"/>
      <c r="T301" s="34"/>
      <c r="U301" s="34"/>
      <c r="V301" s="34"/>
      <c r="W301" s="24"/>
      <c r="X301" s="24"/>
      <c r="Y301" s="105"/>
      <c r="Z301" s="106"/>
      <c r="AA301" s="107"/>
      <c r="AB301" s="107"/>
      <c r="AC301" s="32"/>
      <c r="AD301" s="123"/>
      <c r="AE301" s="123"/>
      <c r="AF301" s="112"/>
    </row>
    <row r="302" spans="1:32" s="5" customFormat="1" hidden="1" x14ac:dyDescent="0.2">
      <c r="A302" s="157"/>
      <c r="B302" s="29"/>
      <c r="C302" s="29"/>
      <c r="D302" s="29"/>
      <c r="E302" s="140"/>
      <c r="F302" s="30"/>
      <c r="G302" s="30"/>
      <c r="H302" s="31"/>
      <c r="I302" s="28"/>
      <c r="J302" s="28"/>
      <c r="K302" s="28"/>
      <c r="L302" s="150"/>
      <c r="M302" s="25"/>
      <c r="N302" s="24"/>
      <c r="O302" s="24"/>
      <c r="P302" s="24"/>
      <c r="Q302" s="24"/>
      <c r="R302" s="25"/>
      <c r="S302" s="24"/>
      <c r="T302" s="34"/>
      <c r="U302" s="34"/>
      <c r="V302" s="34"/>
      <c r="W302" s="24"/>
      <c r="X302" s="24"/>
      <c r="Y302" s="105"/>
      <c r="Z302" s="106"/>
      <c r="AA302" s="107"/>
      <c r="AB302" s="107"/>
      <c r="AC302" s="32"/>
      <c r="AD302" s="123"/>
      <c r="AE302" s="123"/>
      <c r="AF302" s="112"/>
    </row>
    <row r="303" spans="1:32" s="5" customFormat="1" hidden="1" x14ac:dyDescent="0.2">
      <c r="A303" s="157"/>
      <c r="B303" s="29"/>
      <c r="C303" s="29"/>
      <c r="D303" s="29"/>
      <c r="E303" s="140"/>
      <c r="F303" s="30"/>
      <c r="G303" s="30"/>
      <c r="H303" s="31"/>
      <c r="I303" s="28"/>
      <c r="J303" s="28"/>
      <c r="K303" s="28"/>
      <c r="L303" s="150"/>
      <c r="M303" s="25"/>
      <c r="N303" s="24"/>
      <c r="O303" s="24"/>
      <c r="P303" s="24"/>
      <c r="Q303" s="24"/>
      <c r="R303" s="25"/>
      <c r="S303" s="24"/>
      <c r="T303" s="34"/>
      <c r="U303" s="34"/>
      <c r="V303" s="34"/>
      <c r="W303" s="24"/>
      <c r="X303" s="24"/>
      <c r="Y303" s="105"/>
      <c r="Z303" s="106"/>
      <c r="AA303" s="107"/>
      <c r="AB303" s="107"/>
      <c r="AC303" s="32"/>
      <c r="AD303" s="123"/>
      <c r="AE303" s="123"/>
      <c r="AF303" s="112"/>
    </row>
    <row r="304" spans="1:32" s="5" customFormat="1" hidden="1" x14ac:dyDescent="0.2">
      <c r="A304" s="157"/>
      <c r="B304" s="29"/>
      <c r="C304" s="29"/>
      <c r="D304" s="29"/>
      <c r="E304" s="140"/>
      <c r="F304" s="30"/>
      <c r="G304" s="30"/>
      <c r="H304" s="31"/>
      <c r="I304" s="28"/>
      <c r="J304" s="28"/>
      <c r="K304" s="28"/>
      <c r="L304" s="150"/>
      <c r="M304" s="25"/>
      <c r="N304" s="24"/>
      <c r="O304" s="24"/>
      <c r="P304" s="24"/>
      <c r="Q304" s="24"/>
      <c r="R304" s="25"/>
      <c r="S304" s="24"/>
      <c r="T304" s="34"/>
      <c r="U304" s="34"/>
      <c r="V304" s="34"/>
      <c r="W304" s="24"/>
      <c r="X304" s="24"/>
      <c r="Y304" s="105"/>
      <c r="Z304" s="106"/>
      <c r="AA304" s="107"/>
      <c r="AB304" s="107"/>
      <c r="AC304" s="32"/>
      <c r="AD304" s="123"/>
      <c r="AE304" s="123"/>
      <c r="AF304" s="112"/>
    </row>
    <row r="305" spans="1:32" s="5" customFormat="1" hidden="1" x14ac:dyDescent="0.2">
      <c r="A305" s="157"/>
      <c r="B305" s="29"/>
      <c r="C305" s="29"/>
      <c r="D305" s="29"/>
      <c r="E305" s="140"/>
      <c r="F305" s="30"/>
      <c r="G305" s="30"/>
      <c r="H305" s="31"/>
      <c r="I305" s="28"/>
      <c r="J305" s="28"/>
      <c r="K305" s="28"/>
      <c r="L305" s="150"/>
      <c r="M305" s="25"/>
      <c r="N305" s="24"/>
      <c r="O305" s="24"/>
      <c r="P305" s="24"/>
      <c r="Q305" s="24"/>
      <c r="R305" s="25"/>
      <c r="S305" s="24"/>
      <c r="T305" s="34"/>
      <c r="U305" s="34"/>
      <c r="V305" s="34"/>
      <c r="W305" s="24"/>
      <c r="X305" s="24"/>
      <c r="Y305" s="105"/>
      <c r="Z305" s="106"/>
      <c r="AA305" s="107"/>
      <c r="AB305" s="107"/>
      <c r="AC305" s="32"/>
      <c r="AD305" s="123"/>
      <c r="AE305" s="123"/>
      <c r="AF305" s="112"/>
    </row>
    <row r="306" spans="1:32" s="5" customFormat="1" hidden="1" x14ac:dyDescent="0.2">
      <c r="A306" s="157"/>
      <c r="B306" s="29"/>
      <c r="C306" s="29"/>
      <c r="D306" s="29"/>
      <c r="E306" s="140"/>
      <c r="F306" s="30"/>
      <c r="G306" s="30"/>
      <c r="H306" s="31"/>
      <c r="I306" s="28"/>
      <c r="J306" s="28"/>
      <c r="K306" s="28"/>
      <c r="L306" s="150"/>
      <c r="M306" s="25"/>
      <c r="N306" s="24"/>
      <c r="O306" s="24"/>
      <c r="P306" s="24"/>
      <c r="Q306" s="24"/>
      <c r="R306" s="25"/>
      <c r="S306" s="24"/>
      <c r="T306" s="34"/>
      <c r="U306" s="34"/>
      <c r="V306" s="34"/>
      <c r="W306" s="24"/>
      <c r="X306" s="24"/>
      <c r="Y306" s="105"/>
      <c r="Z306" s="106"/>
      <c r="AA306" s="107"/>
      <c r="AB306" s="107"/>
      <c r="AC306" s="32"/>
      <c r="AD306" s="123"/>
      <c r="AE306" s="123"/>
      <c r="AF306" s="112"/>
    </row>
    <row r="307" spans="1:32" s="5" customFormat="1" hidden="1" x14ac:dyDescent="0.2">
      <c r="A307" s="157"/>
      <c r="B307" s="29"/>
      <c r="C307" s="29"/>
      <c r="D307" s="29"/>
      <c r="E307" s="140"/>
      <c r="F307" s="30"/>
      <c r="G307" s="30"/>
      <c r="H307" s="31"/>
      <c r="I307" s="28"/>
      <c r="J307" s="28"/>
      <c r="K307" s="28"/>
      <c r="L307" s="150"/>
      <c r="M307" s="25"/>
      <c r="N307" s="24"/>
      <c r="O307" s="24"/>
      <c r="P307" s="24"/>
      <c r="Q307" s="24"/>
      <c r="R307" s="25"/>
      <c r="S307" s="24"/>
      <c r="T307" s="34"/>
      <c r="U307" s="34"/>
      <c r="V307" s="34"/>
      <c r="W307" s="24"/>
      <c r="X307" s="24"/>
      <c r="Y307" s="105"/>
      <c r="Z307" s="106"/>
      <c r="AA307" s="107"/>
      <c r="AB307" s="107"/>
      <c r="AC307" s="32"/>
      <c r="AD307" s="123"/>
      <c r="AE307" s="123"/>
      <c r="AF307" s="112"/>
    </row>
    <row r="308" spans="1:32" s="5" customFormat="1" hidden="1" x14ac:dyDescent="0.2">
      <c r="A308" s="157"/>
      <c r="B308" s="29"/>
      <c r="C308" s="29"/>
      <c r="D308" s="29"/>
      <c r="E308" s="140"/>
      <c r="F308" s="30"/>
      <c r="G308" s="30"/>
      <c r="H308" s="31"/>
      <c r="I308" s="28"/>
      <c r="J308" s="28"/>
      <c r="K308" s="28"/>
      <c r="L308" s="150"/>
      <c r="M308" s="25"/>
      <c r="N308" s="24"/>
      <c r="O308" s="24"/>
      <c r="P308" s="24"/>
      <c r="Q308" s="24"/>
      <c r="R308" s="25"/>
      <c r="S308" s="24"/>
      <c r="T308" s="34"/>
      <c r="U308" s="34"/>
      <c r="V308" s="34"/>
      <c r="W308" s="24"/>
      <c r="X308" s="24"/>
      <c r="Y308" s="105"/>
      <c r="Z308" s="106"/>
      <c r="AA308" s="107"/>
      <c r="AB308" s="107"/>
      <c r="AC308" s="32"/>
      <c r="AD308" s="123"/>
      <c r="AE308" s="123"/>
      <c r="AF308" s="112"/>
    </row>
    <row r="309" spans="1:32" s="5" customFormat="1" hidden="1" x14ac:dyDescent="0.2">
      <c r="A309" s="157"/>
      <c r="B309" s="29"/>
      <c r="C309" s="29"/>
      <c r="D309" s="29"/>
      <c r="E309" s="140"/>
      <c r="F309" s="30"/>
      <c r="G309" s="30"/>
      <c r="H309" s="31"/>
      <c r="I309" s="28"/>
      <c r="J309" s="28"/>
      <c r="K309" s="28"/>
      <c r="L309" s="150"/>
      <c r="M309" s="25"/>
      <c r="N309" s="24"/>
      <c r="O309" s="24"/>
      <c r="P309" s="24"/>
      <c r="Q309" s="24"/>
      <c r="R309" s="25"/>
      <c r="S309" s="24"/>
      <c r="T309" s="34"/>
      <c r="U309" s="34"/>
      <c r="V309" s="34"/>
      <c r="W309" s="24"/>
      <c r="X309" s="24"/>
      <c r="Y309" s="105"/>
      <c r="Z309" s="106"/>
      <c r="AA309" s="107"/>
      <c r="AB309" s="107"/>
      <c r="AC309" s="32"/>
      <c r="AD309" s="123"/>
      <c r="AE309" s="123"/>
      <c r="AF309" s="112"/>
    </row>
    <row r="310" spans="1:32" s="5" customFormat="1" hidden="1" x14ac:dyDescent="0.2">
      <c r="A310" s="157"/>
      <c r="B310" s="29"/>
      <c r="C310" s="29"/>
      <c r="D310" s="29"/>
      <c r="E310" s="140"/>
      <c r="F310" s="30"/>
      <c r="G310" s="30"/>
      <c r="H310" s="31"/>
      <c r="I310" s="28"/>
      <c r="J310" s="28"/>
      <c r="K310" s="28"/>
      <c r="L310" s="150"/>
      <c r="M310" s="25"/>
      <c r="N310" s="24"/>
      <c r="O310" s="24"/>
      <c r="P310" s="24"/>
      <c r="Q310" s="24"/>
      <c r="R310" s="25"/>
      <c r="S310" s="24"/>
      <c r="T310" s="34"/>
      <c r="U310" s="34"/>
      <c r="V310" s="34"/>
      <c r="W310" s="24"/>
      <c r="X310" s="24"/>
      <c r="Y310" s="105"/>
      <c r="Z310" s="106"/>
      <c r="AA310" s="107"/>
      <c r="AB310" s="107"/>
      <c r="AC310" s="32"/>
      <c r="AD310" s="123"/>
      <c r="AE310" s="123"/>
      <c r="AF310" s="112"/>
    </row>
    <row r="311" spans="1:32" s="5" customFormat="1" hidden="1" x14ac:dyDescent="0.2">
      <c r="A311" s="157"/>
      <c r="B311" s="29"/>
      <c r="C311" s="29"/>
      <c r="D311" s="29"/>
      <c r="E311" s="140"/>
      <c r="F311" s="30"/>
      <c r="G311" s="30"/>
      <c r="H311" s="31"/>
      <c r="I311" s="28"/>
      <c r="J311" s="28"/>
      <c r="K311" s="28"/>
      <c r="L311" s="150"/>
      <c r="M311" s="25"/>
      <c r="N311" s="24"/>
      <c r="O311" s="24"/>
      <c r="P311" s="24"/>
      <c r="Q311" s="24"/>
      <c r="R311" s="25"/>
      <c r="S311" s="24"/>
      <c r="T311" s="34"/>
      <c r="U311" s="34"/>
      <c r="V311" s="34"/>
      <c r="W311" s="24"/>
      <c r="X311" s="24"/>
      <c r="Y311" s="105"/>
      <c r="Z311" s="106"/>
      <c r="AA311" s="107"/>
      <c r="AB311" s="107"/>
      <c r="AC311" s="32"/>
      <c r="AD311" s="123"/>
      <c r="AE311" s="123"/>
      <c r="AF311" s="112"/>
    </row>
    <row r="312" spans="1:32" s="5" customFormat="1" hidden="1" x14ac:dyDescent="0.2">
      <c r="A312" s="157"/>
      <c r="B312" s="29"/>
      <c r="C312" s="29"/>
      <c r="D312" s="29"/>
      <c r="E312" s="140"/>
      <c r="F312" s="30"/>
      <c r="G312" s="30"/>
      <c r="H312" s="31"/>
      <c r="I312" s="28"/>
      <c r="J312" s="28"/>
      <c r="K312" s="28"/>
      <c r="L312" s="150"/>
      <c r="M312" s="25"/>
      <c r="N312" s="24"/>
      <c r="O312" s="24"/>
      <c r="P312" s="24"/>
      <c r="Q312" s="24"/>
      <c r="R312" s="25"/>
      <c r="S312" s="24"/>
      <c r="T312" s="34"/>
      <c r="U312" s="34"/>
      <c r="V312" s="34"/>
      <c r="W312" s="24"/>
      <c r="X312" s="24"/>
      <c r="Y312" s="105"/>
      <c r="Z312" s="106"/>
      <c r="AA312" s="107"/>
      <c r="AB312" s="107"/>
      <c r="AC312" s="32"/>
      <c r="AD312" s="123"/>
      <c r="AE312" s="123"/>
      <c r="AF312" s="112"/>
    </row>
    <row r="313" spans="1:32" s="5" customFormat="1" hidden="1" x14ac:dyDescent="0.2">
      <c r="A313" s="157"/>
      <c r="B313" s="29"/>
      <c r="C313" s="29"/>
      <c r="D313" s="29"/>
      <c r="E313" s="140"/>
      <c r="F313" s="30"/>
      <c r="G313" s="30"/>
      <c r="H313" s="31"/>
      <c r="I313" s="28"/>
      <c r="J313" s="28"/>
      <c r="K313" s="28"/>
      <c r="L313" s="150"/>
      <c r="M313" s="25"/>
      <c r="N313" s="24"/>
      <c r="O313" s="24"/>
      <c r="P313" s="24"/>
      <c r="Q313" s="24"/>
      <c r="R313" s="25"/>
      <c r="S313" s="24"/>
      <c r="T313" s="34"/>
      <c r="U313" s="34"/>
      <c r="V313" s="34"/>
      <c r="W313" s="24"/>
      <c r="X313" s="24"/>
      <c r="Y313" s="105"/>
      <c r="Z313" s="106"/>
      <c r="AA313" s="107"/>
      <c r="AB313" s="107"/>
      <c r="AC313" s="32"/>
      <c r="AD313" s="123"/>
      <c r="AE313" s="123"/>
      <c r="AF313" s="112"/>
    </row>
    <row r="314" spans="1:32" s="5" customFormat="1" hidden="1" x14ac:dyDescent="0.2">
      <c r="A314" s="157"/>
      <c r="B314" s="29"/>
      <c r="C314" s="29"/>
      <c r="D314" s="29"/>
      <c r="E314" s="140"/>
      <c r="F314" s="30"/>
      <c r="G314" s="30"/>
      <c r="H314" s="31"/>
      <c r="I314" s="28"/>
      <c r="J314" s="28"/>
      <c r="K314" s="28"/>
      <c r="L314" s="150"/>
      <c r="M314" s="25"/>
      <c r="N314" s="24"/>
      <c r="O314" s="24"/>
      <c r="P314" s="24"/>
      <c r="Q314" s="24"/>
      <c r="R314" s="25"/>
      <c r="S314" s="24"/>
      <c r="T314" s="34"/>
      <c r="U314" s="34"/>
      <c r="V314" s="34"/>
      <c r="W314" s="24"/>
      <c r="X314" s="24"/>
      <c r="Y314" s="105"/>
      <c r="Z314" s="106"/>
      <c r="AA314" s="107"/>
      <c r="AB314" s="107"/>
      <c r="AC314" s="32"/>
      <c r="AD314" s="123"/>
      <c r="AE314" s="123"/>
      <c r="AF314" s="112"/>
    </row>
    <row r="315" spans="1:32" s="5" customFormat="1" hidden="1" x14ac:dyDescent="0.2">
      <c r="A315" s="157"/>
      <c r="B315" s="29"/>
      <c r="C315" s="29"/>
      <c r="D315" s="29"/>
      <c r="E315" s="140"/>
      <c r="F315" s="30"/>
      <c r="G315" s="30"/>
      <c r="H315" s="31"/>
      <c r="I315" s="28"/>
      <c r="J315" s="28"/>
      <c r="K315" s="28"/>
      <c r="L315" s="150"/>
      <c r="M315" s="25"/>
      <c r="N315" s="24"/>
      <c r="O315" s="24"/>
      <c r="P315" s="24"/>
      <c r="Q315" s="24"/>
      <c r="R315" s="25"/>
      <c r="S315" s="24"/>
      <c r="T315" s="34"/>
      <c r="U315" s="34"/>
      <c r="V315" s="34"/>
      <c r="W315" s="24"/>
      <c r="X315" s="24"/>
      <c r="Y315" s="105"/>
      <c r="Z315" s="106"/>
      <c r="AA315" s="107"/>
      <c r="AB315" s="107"/>
      <c r="AC315" s="32"/>
      <c r="AD315" s="123"/>
      <c r="AE315" s="123"/>
      <c r="AF315" s="112"/>
    </row>
    <row r="316" spans="1:32" s="5" customFormat="1" hidden="1" x14ac:dyDescent="0.2">
      <c r="A316" s="157"/>
      <c r="B316" s="29"/>
      <c r="C316" s="29"/>
      <c r="D316" s="29"/>
      <c r="E316" s="140"/>
      <c r="F316" s="30"/>
      <c r="G316" s="30"/>
      <c r="H316" s="31"/>
      <c r="I316" s="28"/>
      <c r="J316" s="28"/>
      <c r="K316" s="28"/>
      <c r="L316" s="150"/>
      <c r="M316" s="25"/>
      <c r="N316" s="24"/>
      <c r="O316" s="24"/>
      <c r="P316" s="24"/>
      <c r="Q316" s="24"/>
      <c r="R316" s="25"/>
      <c r="S316" s="24"/>
      <c r="T316" s="34"/>
      <c r="U316" s="34"/>
      <c r="V316" s="34"/>
      <c r="W316" s="24"/>
      <c r="X316" s="24"/>
      <c r="Y316" s="105"/>
      <c r="Z316" s="106"/>
      <c r="AA316" s="107"/>
      <c r="AB316" s="107"/>
      <c r="AC316" s="32"/>
      <c r="AD316" s="123"/>
      <c r="AE316" s="123"/>
      <c r="AF316" s="112"/>
    </row>
    <row r="317" spans="1:32" s="5" customFormat="1" hidden="1" x14ac:dyDescent="0.2">
      <c r="A317" s="157"/>
      <c r="B317" s="29"/>
      <c r="C317" s="29"/>
      <c r="D317" s="29"/>
      <c r="E317" s="140"/>
      <c r="F317" s="30"/>
      <c r="G317" s="30"/>
      <c r="H317" s="31"/>
      <c r="I317" s="28"/>
      <c r="J317" s="28"/>
      <c r="K317" s="28"/>
      <c r="L317" s="150"/>
      <c r="M317" s="25"/>
      <c r="N317" s="24"/>
      <c r="O317" s="24"/>
      <c r="P317" s="24"/>
      <c r="Q317" s="24"/>
      <c r="R317" s="25"/>
      <c r="S317" s="24"/>
      <c r="T317" s="34"/>
      <c r="U317" s="34"/>
      <c r="V317" s="34"/>
      <c r="W317" s="24"/>
      <c r="X317" s="24"/>
      <c r="Y317" s="105"/>
      <c r="Z317" s="106"/>
      <c r="AA317" s="107"/>
      <c r="AB317" s="107"/>
      <c r="AC317" s="32"/>
      <c r="AD317" s="123"/>
      <c r="AE317" s="123"/>
      <c r="AF317" s="112"/>
    </row>
    <row r="318" spans="1:32" s="5" customFormat="1" hidden="1" x14ac:dyDescent="0.2">
      <c r="A318" s="157"/>
      <c r="B318" s="29"/>
      <c r="C318" s="29"/>
      <c r="D318" s="29"/>
      <c r="E318" s="140"/>
      <c r="F318" s="30"/>
      <c r="G318" s="30"/>
      <c r="H318" s="31"/>
      <c r="I318" s="28"/>
      <c r="J318" s="28"/>
      <c r="K318" s="28"/>
      <c r="L318" s="150"/>
      <c r="M318" s="25"/>
      <c r="N318" s="24"/>
      <c r="O318" s="24"/>
      <c r="P318" s="24"/>
      <c r="Q318" s="24"/>
      <c r="R318" s="25"/>
      <c r="S318" s="24"/>
      <c r="T318" s="34"/>
      <c r="U318" s="34"/>
      <c r="V318" s="34"/>
      <c r="W318" s="24"/>
      <c r="X318" s="24"/>
      <c r="Y318" s="105"/>
      <c r="Z318" s="106"/>
      <c r="AA318" s="107"/>
      <c r="AB318" s="107"/>
      <c r="AC318" s="32"/>
      <c r="AD318" s="123"/>
      <c r="AE318" s="123"/>
      <c r="AF318" s="112"/>
    </row>
    <row r="319" spans="1:32" s="5" customFormat="1" hidden="1" x14ac:dyDescent="0.2">
      <c r="A319" s="157"/>
      <c r="B319" s="29"/>
      <c r="C319" s="29"/>
      <c r="D319" s="29"/>
      <c r="E319" s="140"/>
      <c r="F319" s="30"/>
      <c r="G319" s="30"/>
      <c r="H319" s="31"/>
      <c r="I319" s="28"/>
      <c r="J319" s="28"/>
      <c r="K319" s="28"/>
      <c r="L319" s="150"/>
      <c r="M319" s="25"/>
      <c r="N319" s="24"/>
      <c r="O319" s="24"/>
      <c r="P319" s="24"/>
      <c r="Q319" s="24"/>
      <c r="R319" s="25"/>
      <c r="S319" s="24"/>
      <c r="T319" s="34"/>
      <c r="U319" s="34"/>
      <c r="V319" s="34"/>
      <c r="W319" s="24"/>
      <c r="X319" s="24"/>
      <c r="Y319" s="105"/>
      <c r="Z319" s="106"/>
      <c r="AA319" s="107"/>
      <c r="AB319" s="107"/>
      <c r="AC319" s="32"/>
      <c r="AD319" s="123"/>
      <c r="AE319" s="123"/>
      <c r="AF319" s="112"/>
    </row>
    <row r="320" spans="1:32" s="5" customFormat="1" hidden="1" x14ac:dyDescent="0.2">
      <c r="A320" s="157"/>
      <c r="B320" s="29"/>
      <c r="C320" s="29"/>
      <c r="D320" s="29"/>
      <c r="E320" s="140"/>
      <c r="F320" s="30"/>
      <c r="G320" s="30"/>
      <c r="H320" s="31"/>
      <c r="I320" s="28"/>
      <c r="J320" s="28"/>
      <c r="K320" s="28"/>
      <c r="L320" s="150"/>
      <c r="M320" s="25"/>
      <c r="N320" s="24"/>
      <c r="O320" s="24"/>
      <c r="P320" s="24"/>
      <c r="Q320" s="24"/>
      <c r="R320" s="25"/>
      <c r="S320" s="24"/>
      <c r="T320" s="34"/>
      <c r="U320" s="34"/>
      <c r="V320" s="34"/>
      <c r="W320" s="24"/>
      <c r="X320" s="24"/>
      <c r="Y320" s="105"/>
      <c r="Z320" s="106"/>
      <c r="AA320" s="107"/>
      <c r="AB320" s="107"/>
      <c r="AC320" s="32"/>
      <c r="AD320" s="123"/>
      <c r="AE320" s="123"/>
      <c r="AF320" s="112"/>
    </row>
    <row r="321" spans="1:32" s="5" customFormat="1" hidden="1" x14ac:dyDescent="0.2">
      <c r="A321" s="157"/>
      <c r="B321" s="29"/>
      <c r="C321" s="29"/>
      <c r="D321" s="29"/>
      <c r="E321" s="140"/>
      <c r="F321" s="30"/>
      <c r="G321" s="30"/>
      <c r="H321" s="31"/>
      <c r="I321" s="28"/>
      <c r="J321" s="28"/>
      <c r="K321" s="28"/>
      <c r="L321" s="150"/>
      <c r="M321" s="25"/>
      <c r="N321" s="24"/>
      <c r="O321" s="24"/>
      <c r="P321" s="24"/>
      <c r="Q321" s="24"/>
      <c r="R321" s="25"/>
      <c r="S321" s="24"/>
      <c r="T321" s="34"/>
      <c r="U321" s="34"/>
      <c r="V321" s="34"/>
      <c r="W321" s="24"/>
      <c r="X321" s="24"/>
      <c r="Y321" s="105"/>
      <c r="Z321" s="106"/>
      <c r="AA321" s="107"/>
      <c r="AB321" s="107"/>
      <c r="AC321" s="32"/>
      <c r="AD321" s="123"/>
      <c r="AE321" s="123"/>
      <c r="AF321" s="112"/>
    </row>
    <row r="322" spans="1:32" s="5" customFormat="1" hidden="1" x14ac:dyDescent="0.2">
      <c r="A322" s="157"/>
      <c r="B322" s="29"/>
      <c r="C322" s="29"/>
      <c r="D322" s="29"/>
      <c r="E322" s="140"/>
      <c r="F322" s="30"/>
      <c r="G322" s="30"/>
      <c r="H322" s="31"/>
      <c r="I322" s="28"/>
      <c r="J322" s="28"/>
      <c r="K322" s="28"/>
      <c r="L322" s="150"/>
      <c r="M322" s="25"/>
      <c r="N322" s="24"/>
      <c r="O322" s="24"/>
      <c r="P322" s="24"/>
      <c r="Q322" s="24"/>
      <c r="R322" s="25"/>
      <c r="S322" s="24"/>
      <c r="T322" s="34"/>
      <c r="U322" s="34"/>
      <c r="V322" s="34"/>
      <c r="W322" s="24"/>
      <c r="X322" s="24"/>
      <c r="Y322" s="105"/>
      <c r="Z322" s="106"/>
      <c r="AA322" s="107"/>
      <c r="AB322" s="107"/>
      <c r="AC322" s="32"/>
      <c r="AD322" s="123"/>
      <c r="AE322" s="123"/>
      <c r="AF322" s="112"/>
    </row>
    <row r="323" spans="1:32" s="5" customFormat="1" hidden="1" x14ac:dyDescent="0.2">
      <c r="A323" s="157"/>
      <c r="B323" s="29"/>
      <c r="C323" s="29"/>
      <c r="D323" s="29"/>
      <c r="E323" s="140"/>
      <c r="F323" s="30"/>
      <c r="G323" s="30"/>
      <c r="H323" s="31"/>
      <c r="I323" s="28"/>
      <c r="J323" s="28"/>
      <c r="K323" s="28"/>
      <c r="L323" s="150"/>
      <c r="M323" s="25"/>
      <c r="N323" s="24"/>
      <c r="O323" s="24"/>
      <c r="P323" s="24"/>
      <c r="Q323" s="24"/>
      <c r="R323" s="25"/>
      <c r="S323" s="24"/>
      <c r="T323" s="34"/>
      <c r="U323" s="34"/>
      <c r="V323" s="34"/>
      <c r="W323" s="24"/>
      <c r="X323" s="24"/>
      <c r="Y323" s="105"/>
      <c r="Z323" s="106"/>
      <c r="AA323" s="107"/>
      <c r="AB323" s="107"/>
      <c r="AC323" s="32"/>
      <c r="AD323" s="123"/>
      <c r="AE323" s="123"/>
      <c r="AF323" s="112"/>
    </row>
    <row r="324" spans="1:32" s="5" customFormat="1" hidden="1" x14ac:dyDescent="0.2">
      <c r="A324" s="157"/>
      <c r="B324" s="29"/>
      <c r="C324" s="29"/>
      <c r="D324" s="29"/>
      <c r="E324" s="140"/>
      <c r="F324" s="30"/>
      <c r="G324" s="30"/>
      <c r="H324" s="31"/>
      <c r="I324" s="28"/>
      <c r="J324" s="28"/>
      <c r="K324" s="28"/>
      <c r="L324" s="150"/>
      <c r="M324" s="25"/>
      <c r="N324" s="24"/>
      <c r="O324" s="24"/>
      <c r="P324" s="24"/>
      <c r="Q324" s="24"/>
      <c r="R324" s="25"/>
      <c r="S324" s="24"/>
      <c r="T324" s="34"/>
      <c r="U324" s="34"/>
      <c r="V324" s="34"/>
      <c r="W324" s="24"/>
      <c r="X324" s="24"/>
      <c r="Y324" s="105"/>
      <c r="Z324" s="106"/>
      <c r="AA324" s="107"/>
      <c r="AB324" s="107"/>
      <c r="AC324" s="32"/>
      <c r="AD324" s="123"/>
      <c r="AE324" s="123"/>
      <c r="AF324" s="112"/>
    </row>
    <row r="325" spans="1:32" s="5" customFormat="1" hidden="1" x14ac:dyDescent="0.2">
      <c r="A325" s="157"/>
      <c r="B325" s="29"/>
      <c r="C325" s="29"/>
      <c r="D325" s="29"/>
      <c r="E325" s="140"/>
      <c r="F325" s="30"/>
      <c r="G325" s="30"/>
      <c r="H325" s="31"/>
      <c r="I325" s="28"/>
      <c r="J325" s="28"/>
      <c r="K325" s="28"/>
      <c r="L325" s="150"/>
      <c r="M325" s="25"/>
      <c r="N325" s="24"/>
      <c r="O325" s="24"/>
      <c r="P325" s="24"/>
      <c r="Q325" s="24"/>
      <c r="R325" s="25"/>
      <c r="S325" s="24"/>
      <c r="T325" s="34"/>
      <c r="U325" s="34"/>
      <c r="V325" s="34"/>
      <c r="W325" s="24"/>
      <c r="X325" s="24"/>
      <c r="Y325" s="105"/>
      <c r="Z325" s="106"/>
      <c r="AA325" s="107"/>
      <c r="AB325" s="107"/>
      <c r="AC325" s="32"/>
      <c r="AD325" s="123"/>
      <c r="AE325" s="123"/>
      <c r="AF325" s="112"/>
    </row>
    <row r="326" spans="1:32" s="5" customFormat="1" hidden="1" x14ac:dyDescent="0.2">
      <c r="A326" s="157"/>
      <c r="B326" s="29"/>
      <c r="C326" s="29"/>
      <c r="D326" s="29"/>
      <c r="E326" s="140"/>
      <c r="F326" s="30"/>
      <c r="G326" s="30"/>
      <c r="H326" s="31"/>
      <c r="I326" s="28"/>
      <c r="J326" s="28"/>
      <c r="K326" s="28"/>
      <c r="L326" s="150"/>
      <c r="M326" s="25"/>
      <c r="N326" s="24"/>
      <c r="O326" s="24"/>
      <c r="P326" s="24"/>
      <c r="Q326" s="24"/>
      <c r="R326" s="25"/>
      <c r="S326" s="24"/>
      <c r="T326" s="34"/>
      <c r="U326" s="34"/>
      <c r="V326" s="34"/>
      <c r="W326" s="24"/>
      <c r="X326" s="24"/>
      <c r="Y326" s="105"/>
      <c r="Z326" s="106"/>
      <c r="AA326" s="107"/>
      <c r="AB326" s="107"/>
      <c r="AC326" s="32"/>
      <c r="AD326" s="123"/>
      <c r="AE326" s="123"/>
      <c r="AF326" s="112"/>
    </row>
    <row r="327" spans="1:32" s="5" customFormat="1" hidden="1" x14ac:dyDescent="0.2">
      <c r="A327" s="157"/>
      <c r="B327" s="29"/>
      <c r="C327" s="29"/>
      <c r="D327" s="29"/>
      <c r="E327" s="140"/>
      <c r="F327" s="30"/>
      <c r="G327" s="30"/>
      <c r="H327" s="31"/>
      <c r="I327" s="28"/>
      <c r="J327" s="28"/>
      <c r="K327" s="28"/>
      <c r="L327" s="150"/>
      <c r="M327" s="25"/>
      <c r="N327" s="24"/>
      <c r="O327" s="24"/>
      <c r="P327" s="24"/>
      <c r="Q327" s="24"/>
      <c r="R327" s="25"/>
      <c r="S327" s="24"/>
      <c r="T327" s="34"/>
      <c r="U327" s="34"/>
      <c r="V327" s="34"/>
      <c r="W327" s="24"/>
      <c r="X327" s="24"/>
      <c r="Y327" s="105"/>
      <c r="Z327" s="106"/>
      <c r="AA327" s="107"/>
      <c r="AB327" s="107"/>
      <c r="AC327" s="32"/>
      <c r="AD327" s="123"/>
      <c r="AE327" s="123"/>
      <c r="AF327" s="112"/>
    </row>
    <row r="328" spans="1:32" s="5" customFormat="1" hidden="1" x14ac:dyDescent="0.2">
      <c r="A328" s="157"/>
      <c r="B328" s="29"/>
      <c r="C328" s="29"/>
      <c r="D328" s="29"/>
      <c r="E328" s="140"/>
      <c r="F328" s="30"/>
      <c r="G328" s="30"/>
      <c r="H328" s="31"/>
      <c r="I328" s="28"/>
      <c r="J328" s="28"/>
      <c r="K328" s="28"/>
      <c r="L328" s="150"/>
      <c r="M328" s="25"/>
      <c r="N328" s="24"/>
      <c r="O328" s="24"/>
      <c r="P328" s="24"/>
      <c r="Q328" s="24"/>
      <c r="R328" s="25"/>
      <c r="S328" s="24"/>
      <c r="T328" s="34"/>
      <c r="U328" s="34"/>
      <c r="V328" s="34"/>
      <c r="W328" s="24"/>
      <c r="X328" s="24"/>
      <c r="Y328" s="105"/>
      <c r="Z328" s="106"/>
      <c r="AA328" s="107"/>
      <c r="AB328" s="107"/>
      <c r="AC328" s="32"/>
      <c r="AD328" s="123"/>
      <c r="AE328" s="123"/>
      <c r="AF328" s="112"/>
    </row>
    <row r="329" spans="1:32" s="5" customFormat="1" hidden="1" x14ac:dyDescent="0.2">
      <c r="A329" s="157"/>
      <c r="B329" s="29"/>
      <c r="C329" s="29"/>
      <c r="D329" s="29"/>
      <c r="E329" s="140"/>
      <c r="F329" s="30"/>
      <c r="G329" s="30"/>
      <c r="H329" s="31"/>
      <c r="I329" s="28"/>
      <c r="J329" s="28"/>
      <c r="K329" s="28"/>
      <c r="L329" s="150"/>
      <c r="M329" s="25"/>
      <c r="N329" s="24"/>
      <c r="O329" s="24"/>
      <c r="P329" s="24"/>
      <c r="Q329" s="24"/>
      <c r="R329" s="25"/>
      <c r="S329" s="24"/>
      <c r="T329" s="34"/>
      <c r="U329" s="34"/>
      <c r="V329" s="34"/>
      <c r="W329" s="24"/>
      <c r="X329" s="24"/>
      <c r="Y329" s="105"/>
      <c r="Z329" s="106"/>
      <c r="AA329" s="107"/>
      <c r="AB329" s="107"/>
      <c r="AC329" s="32"/>
      <c r="AD329" s="123"/>
      <c r="AE329" s="123"/>
      <c r="AF329" s="112"/>
    </row>
    <row r="330" spans="1:32" s="5" customFormat="1" hidden="1" x14ac:dyDescent="0.2">
      <c r="A330" s="157"/>
      <c r="B330" s="29"/>
      <c r="C330" s="29"/>
      <c r="D330" s="29"/>
      <c r="E330" s="140"/>
      <c r="F330" s="30"/>
      <c r="G330" s="30"/>
      <c r="H330" s="31"/>
      <c r="I330" s="28"/>
      <c r="J330" s="28"/>
      <c r="K330" s="28"/>
      <c r="L330" s="150"/>
      <c r="M330" s="25"/>
      <c r="N330" s="24"/>
      <c r="O330" s="24"/>
      <c r="P330" s="24"/>
      <c r="Q330" s="24"/>
      <c r="R330" s="25"/>
      <c r="S330" s="24"/>
      <c r="T330" s="34"/>
      <c r="U330" s="34"/>
      <c r="V330" s="34"/>
      <c r="W330" s="24"/>
      <c r="X330" s="24"/>
      <c r="Y330" s="105"/>
      <c r="Z330" s="106"/>
      <c r="AA330" s="107"/>
      <c r="AB330" s="107"/>
      <c r="AC330" s="32"/>
      <c r="AD330" s="123"/>
      <c r="AE330" s="123"/>
      <c r="AF330" s="112"/>
    </row>
    <row r="331" spans="1:32" s="5" customFormat="1" hidden="1" x14ac:dyDescent="0.2">
      <c r="A331" s="157"/>
      <c r="B331" s="29"/>
      <c r="C331" s="29"/>
      <c r="D331" s="29"/>
      <c r="E331" s="140"/>
      <c r="F331" s="30"/>
      <c r="G331" s="30"/>
      <c r="H331" s="31"/>
      <c r="I331" s="28"/>
      <c r="J331" s="28"/>
      <c r="K331" s="28"/>
      <c r="L331" s="150"/>
      <c r="M331" s="25"/>
      <c r="N331" s="24"/>
      <c r="O331" s="24"/>
      <c r="P331" s="24"/>
      <c r="Q331" s="24"/>
      <c r="R331" s="25"/>
      <c r="S331" s="24"/>
      <c r="T331" s="34"/>
      <c r="U331" s="34"/>
      <c r="V331" s="34"/>
      <c r="W331" s="24"/>
      <c r="X331" s="24"/>
      <c r="Y331" s="105"/>
      <c r="Z331" s="106"/>
      <c r="AA331" s="107"/>
      <c r="AB331" s="107"/>
      <c r="AC331" s="32"/>
      <c r="AD331" s="123"/>
      <c r="AE331" s="123"/>
      <c r="AF331" s="112"/>
    </row>
    <row r="332" spans="1:32" s="5" customFormat="1" hidden="1" x14ac:dyDescent="0.2">
      <c r="A332" s="157"/>
      <c r="B332" s="29"/>
      <c r="C332" s="29"/>
      <c r="D332" s="29"/>
      <c r="E332" s="140"/>
      <c r="F332" s="30"/>
      <c r="G332" s="30"/>
      <c r="H332" s="31"/>
      <c r="I332" s="28"/>
      <c r="J332" s="28"/>
      <c r="K332" s="28"/>
      <c r="L332" s="150"/>
      <c r="M332" s="25"/>
      <c r="N332" s="24"/>
      <c r="O332" s="24"/>
      <c r="P332" s="24"/>
      <c r="Q332" s="24"/>
      <c r="R332" s="25"/>
      <c r="S332" s="24"/>
      <c r="T332" s="34"/>
      <c r="U332" s="34"/>
      <c r="V332" s="34"/>
      <c r="W332" s="24"/>
      <c r="X332" s="24"/>
      <c r="Y332" s="105"/>
      <c r="Z332" s="106"/>
      <c r="AA332" s="107"/>
      <c r="AB332" s="107"/>
      <c r="AC332" s="32"/>
      <c r="AD332" s="123"/>
      <c r="AE332" s="123"/>
      <c r="AF332" s="112"/>
    </row>
    <row r="333" spans="1:32" s="5" customFormat="1" hidden="1" x14ac:dyDescent="0.2">
      <c r="A333" s="157"/>
      <c r="B333" s="29"/>
      <c r="C333" s="29"/>
      <c r="D333" s="29"/>
      <c r="E333" s="140"/>
      <c r="F333" s="30"/>
      <c r="G333" s="30"/>
      <c r="H333" s="31"/>
      <c r="I333" s="28"/>
      <c r="J333" s="28"/>
      <c r="K333" s="28"/>
      <c r="L333" s="150"/>
      <c r="M333" s="25"/>
      <c r="N333" s="24"/>
      <c r="O333" s="24"/>
      <c r="P333" s="24"/>
      <c r="Q333" s="24"/>
      <c r="R333" s="25"/>
      <c r="S333" s="24"/>
      <c r="T333" s="34"/>
      <c r="U333" s="34"/>
      <c r="V333" s="34"/>
      <c r="W333" s="24"/>
      <c r="X333" s="24"/>
      <c r="Y333" s="105"/>
      <c r="Z333" s="106"/>
      <c r="AA333" s="107"/>
      <c r="AB333" s="107"/>
      <c r="AC333" s="32"/>
      <c r="AD333" s="123"/>
      <c r="AE333" s="123"/>
      <c r="AF333" s="112"/>
    </row>
    <row r="334" spans="1:32" s="5" customFormat="1" hidden="1" x14ac:dyDescent="0.2">
      <c r="A334" s="157"/>
      <c r="B334" s="29"/>
      <c r="C334" s="29"/>
      <c r="D334" s="29"/>
      <c r="E334" s="140"/>
      <c r="F334" s="30"/>
      <c r="G334" s="30"/>
      <c r="H334" s="31"/>
      <c r="I334" s="28"/>
      <c r="J334" s="28"/>
      <c r="K334" s="28"/>
      <c r="L334" s="150"/>
      <c r="M334" s="25"/>
      <c r="N334" s="24"/>
      <c r="O334" s="24"/>
      <c r="P334" s="24"/>
      <c r="Q334" s="24"/>
      <c r="R334" s="25"/>
      <c r="S334" s="24"/>
      <c r="T334" s="34"/>
      <c r="U334" s="34"/>
      <c r="V334" s="34"/>
      <c r="W334" s="24"/>
      <c r="X334" s="24"/>
      <c r="Y334" s="105"/>
      <c r="Z334" s="106"/>
      <c r="AA334" s="107"/>
      <c r="AB334" s="107"/>
      <c r="AC334" s="32"/>
      <c r="AD334" s="123"/>
      <c r="AE334" s="123"/>
      <c r="AF334" s="112"/>
    </row>
    <row r="335" spans="1:32" s="5" customFormat="1" hidden="1" x14ac:dyDescent="0.2">
      <c r="A335" s="157"/>
      <c r="B335" s="29"/>
      <c r="C335" s="29"/>
      <c r="D335" s="29"/>
      <c r="E335" s="140"/>
      <c r="F335" s="30"/>
      <c r="G335" s="30"/>
      <c r="H335" s="31"/>
      <c r="I335" s="28"/>
      <c r="J335" s="28"/>
      <c r="K335" s="28"/>
      <c r="L335" s="150"/>
      <c r="M335" s="25"/>
      <c r="N335" s="24"/>
      <c r="O335" s="24"/>
      <c r="P335" s="24"/>
      <c r="Q335" s="24"/>
      <c r="R335" s="25"/>
      <c r="S335" s="24"/>
      <c r="T335" s="34"/>
      <c r="U335" s="34"/>
      <c r="V335" s="34"/>
      <c r="W335" s="24"/>
      <c r="X335" s="24"/>
      <c r="Y335" s="105"/>
      <c r="Z335" s="106"/>
      <c r="AA335" s="107"/>
      <c r="AB335" s="107"/>
      <c r="AC335" s="32"/>
      <c r="AD335" s="123"/>
      <c r="AE335" s="123"/>
      <c r="AF335" s="112"/>
    </row>
    <row r="336" spans="1:32" s="5" customFormat="1" hidden="1" x14ac:dyDescent="0.2">
      <c r="A336" s="157"/>
      <c r="B336" s="29"/>
      <c r="C336" s="29"/>
      <c r="D336" s="29"/>
      <c r="E336" s="140"/>
      <c r="F336" s="30"/>
      <c r="G336" s="30"/>
      <c r="H336" s="31"/>
      <c r="I336" s="28"/>
      <c r="J336" s="28"/>
      <c r="K336" s="28"/>
      <c r="L336" s="150"/>
      <c r="M336" s="25"/>
      <c r="N336" s="24"/>
      <c r="O336" s="24"/>
      <c r="P336" s="24"/>
      <c r="Q336" s="24"/>
      <c r="R336" s="25"/>
      <c r="S336" s="24"/>
      <c r="T336" s="34"/>
      <c r="U336" s="34"/>
      <c r="V336" s="34"/>
      <c r="W336" s="24"/>
      <c r="X336" s="24"/>
      <c r="Y336" s="105"/>
      <c r="Z336" s="106"/>
      <c r="AA336" s="107"/>
      <c r="AB336" s="107"/>
      <c r="AC336" s="32"/>
      <c r="AD336" s="123"/>
      <c r="AE336" s="123"/>
      <c r="AF336" s="112"/>
    </row>
    <row r="337" spans="1:32" s="5" customFormat="1" hidden="1" x14ac:dyDescent="0.2">
      <c r="A337" s="157"/>
      <c r="B337" s="29"/>
      <c r="C337" s="29"/>
      <c r="D337" s="29"/>
      <c r="E337" s="140"/>
      <c r="F337" s="30"/>
      <c r="G337" s="30"/>
      <c r="H337" s="31"/>
      <c r="I337" s="28"/>
      <c r="J337" s="28"/>
      <c r="K337" s="28"/>
      <c r="L337" s="150"/>
      <c r="M337" s="25"/>
      <c r="N337" s="24"/>
      <c r="O337" s="24"/>
      <c r="P337" s="24"/>
      <c r="Q337" s="24"/>
      <c r="R337" s="25"/>
      <c r="S337" s="24"/>
      <c r="T337" s="34"/>
      <c r="U337" s="34"/>
      <c r="V337" s="34"/>
      <c r="W337" s="24"/>
      <c r="X337" s="24"/>
      <c r="Y337" s="105"/>
      <c r="Z337" s="106"/>
      <c r="AA337" s="107"/>
      <c r="AB337" s="107"/>
      <c r="AC337" s="32"/>
      <c r="AD337" s="123"/>
      <c r="AE337" s="123"/>
      <c r="AF337" s="112"/>
    </row>
    <row r="338" spans="1:32" s="5" customFormat="1" hidden="1" x14ac:dyDescent="0.2">
      <c r="A338" s="157"/>
      <c r="B338" s="29"/>
      <c r="C338" s="29"/>
      <c r="D338" s="29"/>
      <c r="E338" s="140"/>
      <c r="F338" s="30"/>
      <c r="G338" s="30"/>
      <c r="H338" s="31"/>
      <c r="I338" s="28"/>
      <c r="J338" s="28"/>
      <c r="K338" s="28"/>
      <c r="L338" s="150"/>
      <c r="M338" s="25"/>
      <c r="N338" s="24"/>
      <c r="O338" s="24"/>
      <c r="P338" s="24"/>
      <c r="Q338" s="24"/>
      <c r="R338" s="25"/>
      <c r="S338" s="24"/>
      <c r="T338" s="34"/>
      <c r="U338" s="34"/>
      <c r="V338" s="34"/>
      <c r="W338" s="24"/>
      <c r="X338" s="24"/>
      <c r="Y338" s="105"/>
      <c r="Z338" s="106"/>
      <c r="AA338" s="107"/>
      <c r="AB338" s="107"/>
      <c r="AC338" s="32"/>
      <c r="AD338" s="123"/>
      <c r="AE338" s="123"/>
      <c r="AF338" s="112"/>
    </row>
    <row r="339" spans="1:32" s="5" customFormat="1" hidden="1" x14ac:dyDescent="0.2">
      <c r="A339" s="157"/>
      <c r="B339" s="29"/>
      <c r="C339" s="29"/>
      <c r="D339" s="29"/>
      <c r="E339" s="140"/>
      <c r="F339" s="30"/>
      <c r="G339" s="30"/>
      <c r="H339" s="31"/>
      <c r="I339" s="28"/>
      <c r="J339" s="28"/>
      <c r="K339" s="28"/>
      <c r="L339" s="150"/>
      <c r="M339" s="25"/>
      <c r="N339" s="24"/>
      <c r="O339" s="24"/>
      <c r="P339" s="24"/>
      <c r="Q339" s="24"/>
      <c r="R339" s="25"/>
      <c r="S339" s="24"/>
      <c r="T339" s="34"/>
      <c r="U339" s="34"/>
      <c r="V339" s="34"/>
      <c r="W339" s="24"/>
      <c r="X339" s="24"/>
      <c r="Y339" s="105"/>
      <c r="Z339" s="106"/>
      <c r="AA339" s="107"/>
      <c r="AB339" s="107"/>
      <c r="AC339" s="32"/>
      <c r="AD339" s="123"/>
      <c r="AE339" s="123"/>
      <c r="AF339" s="112"/>
    </row>
    <row r="340" spans="1:32" s="5" customFormat="1" hidden="1" x14ac:dyDescent="0.2">
      <c r="A340" s="157"/>
      <c r="B340" s="29"/>
      <c r="C340" s="29"/>
      <c r="D340" s="29"/>
      <c r="E340" s="140"/>
      <c r="F340" s="30"/>
      <c r="G340" s="30"/>
      <c r="H340" s="31"/>
      <c r="I340" s="28"/>
      <c r="J340" s="28"/>
      <c r="K340" s="28"/>
      <c r="L340" s="150"/>
      <c r="M340" s="25"/>
      <c r="N340" s="24"/>
      <c r="O340" s="24"/>
      <c r="P340" s="24"/>
      <c r="Q340" s="24"/>
      <c r="R340" s="25"/>
      <c r="S340" s="24"/>
      <c r="T340" s="34"/>
      <c r="U340" s="34"/>
      <c r="V340" s="34"/>
      <c r="W340" s="24"/>
      <c r="X340" s="24"/>
      <c r="Y340" s="105"/>
      <c r="Z340" s="106"/>
      <c r="AA340" s="107"/>
      <c r="AB340" s="107"/>
      <c r="AC340" s="32"/>
      <c r="AD340" s="123"/>
      <c r="AE340" s="123"/>
      <c r="AF340" s="112"/>
    </row>
    <row r="341" spans="1:32" s="5" customFormat="1" hidden="1" x14ac:dyDescent="0.2">
      <c r="A341" s="157"/>
      <c r="B341" s="29"/>
      <c r="C341" s="29"/>
      <c r="D341" s="29"/>
      <c r="E341" s="140"/>
      <c r="F341" s="30"/>
      <c r="G341" s="30"/>
      <c r="H341" s="31"/>
      <c r="I341" s="28"/>
      <c r="J341" s="28"/>
      <c r="K341" s="28"/>
      <c r="L341" s="150"/>
      <c r="M341" s="25"/>
      <c r="N341" s="24"/>
      <c r="O341" s="24"/>
      <c r="P341" s="24"/>
      <c r="Q341" s="24"/>
      <c r="R341" s="25"/>
      <c r="S341" s="24"/>
      <c r="T341" s="34"/>
      <c r="U341" s="34"/>
      <c r="V341" s="34"/>
      <c r="W341" s="24"/>
      <c r="X341" s="24"/>
      <c r="Y341" s="105"/>
      <c r="Z341" s="106"/>
      <c r="AA341" s="107"/>
      <c r="AB341" s="107"/>
      <c r="AC341" s="32"/>
      <c r="AD341" s="123"/>
      <c r="AE341" s="123"/>
      <c r="AF341" s="112"/>
    </row>
  </sheetData>
  <autoFilter ref="A3:AK341">
    <filterColumn colId="12">
      <filters>
        <filter val="Review 3/24/3016"/>
        <filter val="Review in SDWG - pulled from BV 3/17/2016"/>
      </filters>
    </filterColumn>
  </autoFilter>
  <customSheetViews>
    <customSheetView guid="{8D2BE43A-F2EF-4076-B2E3-EC455DACFD6E}" scale="130" showPageBreaks="1" printArea="1" filter="1" showAutoFilter="1" hiddenColumns="1">
      <selection activeCell="N12" sqref="N12"/>
      <pageMargins left="0.75" right="0.75" top="1" bottom="1" header="0.5" footer="0.5"/>
      <pageSetup scale="80" orientation="landscape" horizontalDpi="4294967294" verticalDpi="300" r:id="rId1"/>
      <headerFooter alignWithMargins="0">
        <oddHeader>&amp;C&amp;"Arial,Bold"&amp;14V3 Ballot Submission/Resolution Form</oddHeader>
        <oddFooter>&amp;L&amp;F [&amp;A]&amp;C&amp;P&amp;RMarch 2003</oddFooter>
      </headerFooter>
      <autoFilter ref="A3:AK341">
        <filterColumn colId="12">
          <filters>
            <filter val="Review 3/24/3016"/>
            <filter val="Review in SDWG - pulled from BV 3/17/2016"/>
          </filters>
        </filterColumn>
      </autoFilter>
    </customSheetView>
    <customSheetView guid="{34389477-5FA6-40B3-87C9-165B46F45329}" scale="110" showPageBreaks="1" printArea="1" filter="1" showAutoFilter="1" hiddenColumns="1" topLeftCell="K1">
      <pane ySplit="2" topLeftCell="A17" activePane="bottomLeft" state="frozen"/>
      <selection pane="bottomLeft" activeCell="R243" sqref="R243"/>
      <pageMargins left="0.75" right="0.75" top="1" bottom="1" header="0.5" footer="0.5"/>
      <pageSetup scale="80" orientation="landscape" horizontalDpi="4294967294" verticalDpi="300" r:id="rId2"/>
      <headerFooter alignWithMargins="0">
        <oddHeader>&amp;C&amp;"Arial,Bold"&amp;14V3 Ballot Submission/Resolution Form</oddHeader>
        <oddFooter>&amp;L&amp;F [&amp;A]&amp;C&amp;P&amp;RMarch 2003</oddFooter>
      </headerFooter>
      <autoFilter ref="B3:AF240">
        <filterColumn colId="11">
          <filters>
            <filter val="SDWG 1/21/2016"/>
          </filters>
        </filterColumn>
      </autoFilter>
    </customSheetView>
    <customSheetView guid="{5055F99D-C3B4-42A1-8C71-2C8C19A0745E}" scale="85" printArea="1" showAutoFilter="1" hiddenColumns="1">
      <pane ySplit="2" topLeftCell="A3" activePane="bottomLeft" state="frozen"/>
      <selection pane="bottomLeft" activeCell="K7" sqref="K7"/>
      <pageMargins left="0.75" right="0.75" top="1" bottom="1" header="0.5" footer="0.5"/>
      <pageSetup scale="80" orientation="landscape" horizontalDpi="4294967294" verticalDpi="300" r:id="rId3"/>
      <headerFooter alignWithMargins="0">
        <oddHeader>&amp;C&amp;"Arial,Bold"&amp;14V3 Ballot Submission/Resolution Form</oddHeader>
        <oddFooter>&amp;L&amp;F [&amp;A]&amp;C&amp;P&amp;RMarch 2003</oddFooter>
      </headerFooter>
      <autoFilter ref="B1:AF1"/>
    </customSheetView>
    <customSheetView guid="{BB2AAE75-3044-4C77-88A1-7020196AB93A}" scale="85" showAutoFilter="1" hiddenColumns="1">
      <pane ySplit="2" topLeftCell="A3" activePane="bottomLeft" state="frozen"/>
      <selection pane="bottomLeft" activeCell="B4" sqref="B4"/>
      <pageMargins left="0.75" right="0.75" top="1" bottom="1" header="0.5" footer="0.5"/>
      <pageSetup scale="80" orientation="landscape" horizontalDpi="4294967294" verticalDpi="300" r:id="rId4"/>
      <headerFooter alignWithMargins="0">
        <oddHeader>&amp;C&amp;"Arial,Bold"&amp;14V3 Ballot Submission/Resolution Form</oddHeader>
        <oddFooter>&amp;L&amp;F [&amp;A]&amp;C&amp;P&amp;RMarch 2003</oddFooter>
      </headerFooter>
      <autoFilter ref="B1:AF1"/>
    </customSheetView>
    <customSheetView guid="{490331D8-C318-4B0F-B366-92662263E6FB}" scale="85" showAutoFilter="1" hiddenColumns="1">
      <pane ySplit="2" topLeftCell="A3" activePane="bottomLeft" state="frozen"/>
      <selection pane="bottomLeft" activeCell="A3" sqref="A3"/>
      <pageMargins left="0.75" right="0.75" top="1" bottom="1" header="0.5" footer="0.5"/>
      <pageSetup scale="80" orientation="landscape" horizontalDpi="4294967294" verticalDpi="300" r:id="rId5"/>
      <headerFooter alignWithMargins="0">
        <oddHeader>&amp;C&amp;"Arial,Bold"&amp;14V3 Ballot Submission/Resolution Form</oddHeader>
        <oddFooter>&amp;L&amp;F [&amp;A]&amp;C&amp;P&amp;RMarch 2003</oddFooter>
      </headerFooter>
      <autoFilter ref="B1:AF1"/>
    </customSheetView>
    <customSheetView guid="{969996EC-2958-4FED-850A-0A9758810918}" scale="85" showPageBreaks="1" printArea="1" showAutoFilter="1" hiddenColumns="1">
      <pane ySplit="2" topLeftCell="A3" activePane="bottomLeft" state="frozen"/>
      <selection pane="bottomLeft" activeCell="AC242" sqref="AC242"/>
      <pageMargins left="0.75" right="0.75" top="1" bottom="1" header="0.5" footer="0.5"/>
      <pageSetup scale="80" orientation="landscape" horizontalDpi="4294967294" verticalDpi="300" r:id="rId6"/>
      <headerFooter alignWithMargins="0">
        <oddHeader>&amp;C&amp;"Arial,Bold"&amp;14V3 Ballot Submission/Resolution Form</oddHeader>
        <oddFooter>&amp;L&amp;F [&amp;A]&amp;C&amp;P&amp;RMarch 2003</oddFooter>
      </headerFooter>
      <autoFilter ref="B1:AF1"/>
    </customSheetView>
  </customSheetViews>
  <mergeCells count="4">
    <mergeCell ref="B1:K1"/>
    <mergeCell ref="Y1:AF1"/>
    <mergeCell ref="N1:X1"/>
    <mergeCell ref="L1:M1"/>
  </mergeCells>
  <phoneticPr fontId="0" type="noConversion"/>
  <dataValidations count="10">
    <dataValidation showInputMessage="1" showErrorMessage="1" sqref="Y4:Z341 J6 I5:I341 AA4:AB5 C4:D341"/>
    <dataValidation type="list" showInputMessage="1" showErrorMessage="1" sqref="H4:H341">
      <formula1>"Neg-Mj,Neg-Mi,A-S,A-T,A-Q,A-C"</formula1>
    </dataValidation>
    <dataValidation type="list" showInputMessage="1" showErrorMessage="1" sqref="W4:X341 G4:G341">
      <formula1>"Yes,No"</formula1>
    </dataValidation>
    <dataValidation type="list" showInputMessage="1" showErrorMessage="1" sqref="O4:O341">
      <formula1>"Withdraw,Retract"</formula1>
    </dataValidation>
    <dataValidation type="list" allowBlank="1" showInputMessage="1" showErrorMessage="1" sqref="F4:F341">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L4:L341">
      <formula1>"Yes,No"</formula1>
    </dataValidation>
    <dataValidation type="list" showInputMessage="1" showErrorMessage="1" sqref="N4:N341">
      <formula1>dispositionstatus</formula1>
    </dataValidation>
    <dataValidation type="list" showInputMessage="1" showErrorMessage="1" sqref="AD4:AE341">
      <formula1>"ARB,CCOW,CDS,CQ,Ed,EHR,FM,M and M,M and M/ CMETs,M and M/ Templates,M and M/ Tooling,MedRec,OO,PA,PC,PM,Publishing,RCRIM,Sched,StructDocs,Implementation,Vocab"</formula1>
    </dataValidation>
    <dataValidation type="list" showInputMessage="1" showErrorMessage="1" sqref="P4:Q341">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B4:B341">
      <formula1>"ArB,Arden,Attach,BoD,Cardio,CBCC,CCOW,CDS,CG,CIC,CS,Conform,Ed,EHR,EmerCare,FM,GAS,HCD,II,Impl,InM,ITS,Lab,M and M,M and M/ CMETs,MM/ Templates,MM/ Tooling,MedRec,OO,PA,PC,PHER,PM,PS,PSC,RCRIM,RX,Sched,Sec,SOA,StDocs,Templates,Voc"</formula1>
    </dataValidation>
  </dataValidations>
  <hyperlinks>
    <hyperlink ref="E2" location="Section" display="Section"/>
    <hyperlink ref="H2" location="Type" display="Vote and Type"/>
    <hyperlink ref="I2" location="Existing_Wording" display="Existing Wording"/>
    <hyperlink ref="J2" location="Proposed_Wording" display="Proposed Wording"/>
    <hyperlink ref="K2" location="Comments" display="Comments"/>
    <hyperlink ref="R2" location="Disposition" display="Disposition Comment"/>
    <hyperlink ref="F2" location="Domain" display="Ballot"/>
    <hyperlink ref="A2" location="NumberID" display="Number"/>
    <hyperlink ref="G2" location="Pubs" display="Pubs"/>
    <hyperlink ref="P2" location="Disposition_Committee" display="Disposition Committee"/>
    <hyperlink ref="S2" location="Responsibility" display="Responsibility"/>
    <hyperlink ref="W2" location="Change_Applied" display="Change Applied"/>
    <hyperlink ref="T2:V2" location="For_Against_Abstain" display="For"/>
    <hyperlink ref="O2" location="Withdraw" display="Withdrawn"/>
    <hyperlink ref="X2" location="SubstantiveChange" display="Substantive Change"/>
    <hyperlink ref="Y2" location="SubmittedBy" display="Submitted By"/>
    <hyperlink ref="Z2" location="SubmitterOrganization" display="Submitted by organization"/>
    <hyperlink ref="AA2" location="OnBehalfOf" display="On behalf of"/>
    <hyperlink ref="N2" location="Disposition2" display="Disposition"/>
    <hyperlink ref="M2" location="commentgroup" display="Comment grouping"/>
    <hyperlink ref="B2" location="Ballot_Committee" display="Ballot Committee"/>
    <hyperlink ref="L2" location="ResReq" display="In person resolution requested?"/>
    <hyperlink ref="AD2" location="ComTime" display="Referred To"/>
    <hyperlink ref="AE2" location="RecFrom" display="Received From"/>
    <hyperlink ref="AF2" location="Status" display="Status"/>
    <hyperlink ref="AB2" location="OnBehalfOf" display="On Behalf of Email"/>
    <hyperlink ref="AC2" location="ID" display="Submitter Tracking ID"/>
  </hyperlinks>
  <pageMargins left="0.75" right="0.75" top="1" bottom="1" header="0.5" footer="0.5"/>
  <pageSetup scale="80" orientation="landscape" horizontalDpi="4294967294" verticalDpi="300" r:id="rId7"/>
  <headerFooter alignWithMargins="0">
    <oddHeader>&amp;C&amp;"Arial,Bold"&amp;14V3 Ballot Submission/Resolution Form</oddHeader>
    <oddFooter>&amp;L&amp;F [&amp;A]&amp;C&amp;P&amp;RMarch 2003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N60"/>
  <sheetViews>
    <sheetView topLeftCell="A38" workbookViewId="0">
      <selection activeCell="B38" sqref="B38"/>
    </sheetView>
  </sheetViews>
  <sheetFormatPr defaultRowHeight="12.75" x14ac:dyDescent="0.2"/>
  <cols>
    <col min="1" max="1" width="1.42578125" customWidth="1"/>
    <col min="2" max="2" width="20.28515625" customWidth="1"/>
    <col min="3" max="3" width="11.140625" style="93" customWidth="1"/>
    <col min="4" max="6" width="9.140625" style="93"/>
    <col min="7" max="7" width="12.7109375" style="93" customWidth="1"/>
    <col min="8" max="8" width="15" style="93" customWidth="1"/>
    <col min="9" max="9" width="19.5703125" style="93" customWidth="1"/>
    <col min="10" max="10" width="27.5703125" customWidth="1"/>
  </cols>
  <sheetData>
    <row r="1" spans="2:14" ht="13.5" thickBot="1" x14ac:dyDescent="0.25">
      <c r="H1" s="263" t="s">
        <v>115</v>
      </c>
      <c r="I1" s="263"/>
    </row>
    <row r="2" spans="2:14" ht="15.75" x14ac:dyDescent="0.25">
      <c r="B2" s="33" t="s">
        <v>116</v>
      </c>
      <c r="C2" s="94"/>
      <c r="D2" s="94"/>
      <c r="E2" s="94"/>
      <c r="F2" s="94"/>
      <c r="G2" s="94"/>
      <c r="H2" s="94"/>
      <c r="I2" s="95"/>
    </row>
    <row r="3" spans="2:14" ht="375" customHeight="1" thickBot="1" x14ac:dyDescent="0.25">
      <c r="B3" s="264" t="s">
        <v>301</v>
      </c>
      <c r="C3" s="265"/>
      <c r="D3" s="265"/>
      <c r="E3" s="265"/>
      <c r="F3" s="265"/>
      <c r="G3" s="265"/>
      <c r="H3" s="265"/>
      <c r="I3" s="266"/>
    </row>
    <row r="4" spans="2:14" ht="13.5" thickBot="1" x14ac:dyDescent="0.25">
      <c r="J4" s="13"/>
    </row>
    <row r="5" spans="2:14" ht="15.75" x14ac:dyDescent="0.25">
      <c r="B5" s="33" t="s">
        <v>117</v>
      </c>
      <c r="C5" s="94"/>
      <c r="D5" s="94"/>
      <c r="E5" s="94"/>
      <c r="F5" s="94"/>
      <c r="G5" s="94"/>
      <c r="H5" s="94"/>
      <c r="I5" s="95"/>
    </row>
    <row r="6" spans="2:14" ht="18" customHeight="1" x14ac:dyDescent="0.2">
      <c r="B6" s="245" t="s">
        <v>185</v>
      </c>
      <c r="C6" s="246"/>
      <c r="D6" s="246"/>
      <c r="E6" s="246"/>
      <c r="F6" s="246"/>
      <c r="G6" s="246"/>
      <c r="H6" s="246"/>
      <c r="I6" s="247"/>
      <c r="J6" s="4"/>
      <c r="K6" s="4"/>
      <c r="L6" s="4"/>
      <c r="M6" s="3"/>
    </row>
    <row r="7" spans="2:14" ht="18" customHeight="1" x14ac:dyDescent="0.2">
      <c r="B7" s="75" t="s">
        <v>141</v>
      </c>
      <c r="C7" s="271" t="s">
        <v>270</v>
      </c>
      <c r="D7" s="272"/>
      <c r="E7" s="272"/>
      <c r="F7" s="272"/>
      <c r="G7" s="272"/>
      <c r="H7" s="272"/>
      <c r="I7" s="272"/>
      <c r="J7" s="74"/>
      <c r="K7" s="4"/>
      <c r="L7" s="4"/>
      <c r="M7" s="3"/>
    </row>
    <row r="8" spans="2:14" ht="118.5" customHeight="1" x14ac:dyDescent="0.2">
      <c r="B8" s="61" t="s">
        <v>70</v>
      </c>
      <c r="C8" s="235" t="s">
        <v>250</v>
      </c>
      <c r="D8" s="235"/>
      <c r="E8" s="235"/>
      <c r="F8" s="235"/>
      <c r="G8" s="235"/>
      <c r="H8" s="235"/>
      <c r="I8" s="270"/>
      <c r="J8" s="4"/>
      <c r="K8" s="4"/>
      <c r="L8" s="4"/>
      <c r="M8" s="4"/>
    </row>
    <row r="9" spans="2:14" ht="30" customHeight="1" x14ac:dyDescent="0.2">
      <c r="B9" s="63" t="s">
        <v>108</v>
      </c>
      <c r="C9" s="267" t="s">
        <v>300</v>
      </c>
      <c r="D9" s="268"/>
      <c r="E9" s="268"/>
      <c r="F9" s="268"/>
      <c r="G9" s="268"/>
      <c r="H9" s="268"/>
      <c r="I9" s="269"/>
      <c r="J9" s="4"/>
      <c r="K9" s="4"/>
      <c r="L9" s="4"/>
      <c r="M9" s="4"/>
    </row>
    <row r="10" spans="2:14" ht="12.95" customHeight="1" x14ac:dyDescent="0.2">
      <c r="B10" s="64"/>
      <c r="C10" s="142" t="s">
        <v>286</v>
      </c>
      <c r="D10" s="262" t="s">
        <v>287</v>
      </c>
      <c r="E10" s="259"/>
      <c r="F10" s="259"/>
      <c r="G10" s="259"/>
      <c r="H10" s="259"/>
      <c r="I10" s="26"/>
      <c r="J10" s="4"/>
      <c r="K10" s="4"/>
      <c r="L10" s="4"/>
      <c r="M10" s="4"/>
    </row>
    <row r="11" spans="2:14" x14ac:dyDescent="0.2">
      <c r="B11" s="64"/>
      <c r="C11" s="142" t="s">
        <v>99</v>
      </c>
      <c r="D11" s="262" t="s">
        <v>290</v>
      </c>
      <c r="E11" s="259"/>
      <c r="F11" s="259"/>
      <c r="G11" s="259"/>
      <c r="H11" s="259"/>
      <c r="I11" s="26"/>
      <c r="J11" s="4"/>
      <c r="K11" s="4"/>
      <c r="L11" s="4"/>
      <c r="M11" s="4"/>
    </row>
    <row r="12" spans="2:14" x14ac:dyDescent="0.2">
      <c r="B12" s="64"/>
      <c r="C12" s="142" t="s">
        <v>127</v>
      </c>
      <c r="D12" s="219" t="s">
        <v>281</v>
      </c>
      <c r="E12" s="217"/>
      <c r="F12" s="217"/>
      <c r="G12" s="217"/>
      <c r="H12" s="220"/>
      <c r="I12" s="26"/>
      <c r="J12" s="4"/>
      <c r="K12" s="4"/>
      <c r="L12" s="4"/>
      <c r="M12" s="4"/>
    </row>
    <row r="13" spans="2:14" x14ac:dyDescent="0.2">
      <c r="B13" s="64"/>
      <c r="C13" s="142" t="s">
        <v>259</v>
      </c>
      <c r="D13" s="219" t="s">
        <v>260</v>
      </c>
      <c r="E13" s="217"/>
      <c r="F13" s="217"/>
      <c r="G13" s="217"/>
      <c r="H13" s="220"/>
      <c r="I13" s="26"/>
      <c r="J13" s="4"/>
      <c r="K13" s="4"/>
      <c r="L13" s="4"/>
      <c r="M13" s="4"/>
    </row>
    <row r="14" spans="2:14" x14ac:dyDescent="0.2">
      <c r="B14" s="64"/>
      <c r="C14" s="142" t="s">
        <v>105</v>
      </c>
      <c r="D14" s="262" t="s">
        <v>123</v>
      </c>
      <c r="E14" s="259"/>
      <c r="F14" s="259"/>
      <c r="G14" s="259"/>
      <c r="H14" s="259"/>
      <c r="I14" s="26"/>
      <c r="J14" s="4"/>
      <c r="K14" s="4"/>
      <c r="L14" s="4"/>
      <c r="M14" s="4"/>
      <c r="N14" s="9"/>
    </row>
    <row r="15" spans="2:14" x14ac:dyDescent="0.2">
      <c r="B15" s="64"/>
      <c r="C15" s="142" t="s">
        <v>98</v>
      </c>
      <c r="D15" s="262" t="s">
        <v>118</v>
      </c>
      <c r="E15" s="259"/>
      <c r="F15" s="259"/>
      <c r="G15" s="259"/>
      <c r="H15" s="259"/>
      <c r="I15" s="26"/>
      <c r="J15" s="4"/>
      <c r="K15" s="4"/>
      <c r="L15" s="4"/>
      <c r="M15" s="4"/>
    </row>
    <row r="16" spans="2:14" x14ac:dyDescent="0.2">
      <c r="B16" s="64"/>
      <c r="C16" s="92" t="s">
        <v>102</v>
      </c>
      <c r="D16" s="259" t="s">
        <v>120</v>
      </c>
      <c r="E16" s="259"/>
      <c r="F16" s="259"/>
      <c r="G16" s="259"/>
      <c r="H16" s="259"/>
      <c r="I16" s="26"/>
      <c r="J16" s="4"/>
      <c r="K16" s="4"/>
      <c r="L16" s="4"/>
      <c r="M16" s="4"/>
    </row>
    <row r="17" spans="2:13" x14ac:dyDescent="0.2">
      <c r="B17" s="64"/>
      <c r="C17" s="92" t="s">
        <v>104</v>
      </c>
      <c r="D17" s="260" t="s">
        <v>122</v>
      </c>
      <c r="E17" s="233"/>
      <c r="F17" s="233"/>
      <c r="G17" s="233"/>
      <c r="H17" s="261"/>
      <c r="I17" s="26"/>
      <c r="J17" s="4"/>
      <c r="K17" s="4"/>
      <c r="L17" s="4"/>
      <c r="M17" s="4"/>
    </row>
    <row r="18" spans="2:13" ht="12.75" customHeight="1" x14ac:dyDescent="0.2">
      <c r="B18" s="64"/>
      <c r="C18" s="142" t="s">
        <v>279</v>
      </c>
      <c r="D18" s="219" t="s">
        <v>280</v>
      </c>
      <c r="E18" s="217"/>
      <c r="F18" s="217"/>
      <c r="G18" s="217"/>
      <c r="H18" s="220"/>
      <c r="I18" s="26"/>
      <c r="J18" s="4"/>
      <c r="K18" s="4"/>
      <c r="L18" s="4"/>
      <c r="M18" s="4"/>
    </row>
    <row r="19" spans="2:13" x14ac:dyDescent="0.2">
      <c r="B19" s="64"/>
      <c r="C19" s="142" t="s">
        <v>100</v>
      </c>
      <c r="D19" s="219" t="s">
        <v>119</v>
      </c>
      <c r="E19" s="233"/>
      <c r="F19" s="233"/>
      <c r="G19" s="233"/>
      <c r="H19" s="261"/>
      <c r="I19" s="26"/>
      <c r="J19" s="4"/>
      <c r="K19" s="4"/>
      <c r="L19" s="4"/>
      <c r="M19" s="4"/>
    </row>
    <row r="20" spans="2:13" x14ac:dyDescent="0.2">
      <c r="B20" s="64"/>
      <c r="C20" s="142" t="s">
        <v>131</v>
      </c>
      <c r="D20" s="219" t="s">
        <v>265</v>
      </c>
      <c r="E20" s="217"/>
      <c r="F20" s="217"/>
      <c r="G20" s="217"/>
      <c r="H20" s="220"/>
      <c r="I20" s="26"/>
      <c r="J20" s="4"/>
      <c r="K20" s="4"/>
      <c r="L20" s="4"/>
      <c r="M20" s="4"/>
    </row>
    <row r="21" spans="2:13" x14ac:dyDescent="0.2">
      <c r="B21" s="64"/>
      <c r="C21" s="142" t="s">
        <v>261</v>
      </c>
      <c r="D21" s="219" t="s">
        <v>267</v>
      </c>
      <c r="E21" s="217"/>
      <c r="F21" s="217"/>
      <c r="G21" s="217"/>
      <c r="H21" s="220"/>
      <c r="I21" s="26"/>
      <c r="J21" s="4"/>
      <c r="K21" s="4"/>
      <c r="L21" s="4"/>
      <c r="M21" s="4"/>
    </row>
    <row r="22" spans="2:13" x14ac:dyDescent="0.2">
      <c r="B22" s="64"/>
      <c r="C22" s="142" t="s">
        <v>262</v>
      </c>
      <c r="D22" s="219" t="s">
        <v>266</v>
      </c>
      <c r="E22" s="217"/>
      <c r="F22" s="217"/>
      <c r="G22" s="217"/>
      <c r="H22" s="220"/>
      <c r="I22" s="26"/>
      <c r="J22" s="4"/>
      <c r="K22" s="4"/>
      <c r="L22" s="4"/>
      <c r="M22" s="4"/>
    </row>
    <row r="23" spans="2:13" x14ac:dyDescent="0.2">
      <c r="B23" s="64"/>
      <c r="C23" s="142" t="s">
        <v>263</v>
      </c>
      <c r="D23" s="219" t="s">
        <v>269</v>
      </c>
      <c r="E23" s="217"/>
      <c r="F23" s="217"/>
      <c r="G23" s="217"/>
      <c r="H23" s="220"/>
      <c r="I23" s="26"/>
      <c r="J23" s="4"/>
      <c r="K23" s="4"/>
      <c r="L23" s="4"/>
      <c r="M23" s="4"/>
    </row>
    <row r="24" spans="2:13" x14ac:dyDescent="0.2">
      <c r="B24" s="64"/>
      <c r="C24" s="142" t="s">
        <v>264</v>
      </c>
      <c r="D24" s="219" t="s">
        <v>268</v>
      </c>
      <c r="E24" s="217"/>
      <c r="F24" s="217"/>
      <c r="G24" s="217"/>
      <c r="H24" s="220"/>
      <c r="I24" s="26"/>
      <c r="J24" s="4"/>
      <c r="K24" s="4"/>
      <c r="L24" s="4"/>
      <c r="M24" s="4"/>
    </row>
    <row r="25" spans="2:13" x14ac:dyDescent="0.2">
      <c r="B25" s="64"/>
      <c r="C25" s="92" t="s">
        <v>106</v>
      </c>
      <c r="D25" s="260" t="s">
        <v>124</v>
      </c>
      <c r="E25" s="233"/>
      <c r="F25" s="233"/>
      <c r="G25" s="233"/>
      <c r="H25" s="261"/>
      <c r="I25" s="26"/>
      <c r="J25" s="4"/>
      <c r="K25" s="4"/>
      <c r="L25" s="4"/>
      <c r="M25" s="4"/>
    </row>
    <row r="26" spans="2:13" x14ac:dyDescent="0.2">
      <c r="B26" s="64"/>
      <c r="C26" s="142" t="s">
        <v>103</v>
      </c>
      <c r="D26" s="219" t="s">
        <v>121</v>
      </c>
      <c r="E26" s="217"/>
      <c r="F26" s="217"/>
      <c r="G26" s="217"/>
      <c r="H26" s="220"/>
      <c r="I26" s="26"/>
      <c r="J26" s="4"/>
      <c r="K26" s="4"/>
      <c r="L26" s="4"/>
      <c r="M26" s="4"/>
    </row>
    <row r="27" spans="2:13" x14ac:dyDescent="0.2">
      <c r="B27" s="64"/>
      <c r="C27" s="142" t="s">
        <v>288</v>
      </c>
      <c r="D27" s="219" t="s">
        <v>289</v>
      </c>
      <c r="E27" s="217"/>
      <c r="F27" s="217"/>
      <c r="G27" s="217"/>
      <c r="H27" s="220"/>
      <c r="I27" s="26"/>
      <c r="J27" s="4"/>
      <c r="K27" s="4"/>
      <c r="L27" s="4"/>
      <c r="M27" s="4"/>
    </row>
    <row r="28" spans="2:13" x14ac:dyDescent="0.2">
      <c r="B28" s="64"/>
      <c r="C28" s="142" t="s">
        <v>282</v>
      </c>
      <c r="D28" s="219" t="s">
        <v>295</v>
      </c>
      <c r="E28" s="217"/>
      <c r="F28" s="217"/>
      <c r="G28" s="217"/>
      <c r="H28" s="220"/>
      <c r="I28" s="26"/>
      <c r="J28" s="4"/>
      <c r="K28" s="4"/>
      <c r="L28" s="4"/>
      <c r="M28" s="4"/>
    </row>
    <row r="29" spans="2:13" x14ac:dyDescent="0.2">
      <c r="B29" s="64"/>
      <c r="C29" s="142" t="s">
        <v>283</v>
      </c>
      <c r="D29" s="219" t="s">
        <v>296</v>
      </c>
      <c r="E29" s="217"/>
      <c r="F29" s="217"/>
      <c r="G29" s="217"/>
      <c r="H29" s="220"/>
      <c r="I29" s="26"/>
      <c r="J29" s="4"/>
      <c r="K29" s="4"/>
      <c r="L29" s="4"/>
      <c r="M29" s="4"/>
    </row>
    <row r="30" spans="2:13" x14ac:dyDescent="0.2">
      <c r="B30" s="64"/>
      <c r="C30" s="142" t="s">
        <v>284</v>
      </c>
      <c r="D30" s="219" t="s">
        <v>285</v>
      </c>
      <c r="E30" s="217"/>
      <c r="F30" s="217"/>
      <c r="G30" s="217"/>
      <c r="H30" s="220"/>
      <c r="I30" s="26"/>
      <c r="J30" s="4"/>
      <c r="K30" s="4"/>
      <c r="L30" s="4"/>
      <c r="M30" s="4"/>
    </row>
    <row r="31" spans="2:13" x14ac:dyDescent="0.2">
      <c r="B31" s="64"/>
      <c r="C31" s="142" t="s">
        <v>107</v>
      </c>
      <c r="D31" s="219" t="s">
        <v>292</v>
      </c>
      <c r="E31" s="217"/>
      <c r="F31" s="217"/>
      <c r="G31" s="217"/>
      <c r="H31" s="220"/>
      <c r="I31" s="26"/>
      <c r="J31" s="4"/>
      <c r="K31" s="4"/>
      <c r="L31" s="4"/>
      <c r="M31" s="4"/>
    </row>
    <row r="32" spans="2:13" x14ac:dyDescent="0.2">
      <c r="B32" s="64"/>
      <c r="C32" s="142" t="s">
        <v>291</v>
      </c>
      <c r="D32" s="262" t="s">
        <v>293</v>
      </c>
      <c r="E32" s="259"/>
      <c r="F32" s="259"/>
      <c r="G32" s="259"/>
      <c r="H32" s="259"/>
      <c r="I32" s="26"/>
      <c r="J32" s="4"/>
      <c r="K32" s="4"/>
      <c r="L32" s="4"/>
      <c r="M32" s="4"/>
    </row>
    <row r="33" spans="2:13" ht="13.5" customHeight="1" x14ac:dyDescent="0.2">
      <c r="B33" s="65"/>
      <c r="C33" s="27"/>
      <c r="D33" s="27"/>
      <c r="E33" s="27"/>
      <c r="F33" s="27"/>
      <c r="G33" s="27"/>
      <c r="H33" s="27"/>
      <c r="I33" s="26"/>
      <c r="J33" s="4"/>
      <c r="K33" s="4"/>
      <c r="L33" s="4"/>
      <c r="M33" s="4"/>
    </row>
    <row r="34" spans="2:13" ht="24.95" customHeight="1" x14ac:dyDescent="0.2">
      <c r="B34" s="62" t="s">
        <v>109</v>
      </c>
      <c r="C34" s="227" t="s">
        <v>180</v>
      </c>
      <c r="D34" s="227"/>
      <c r="E34" s="227"/>
      <c r="F34" s="227"/>
      <c r="G34" s="227"/>
      <c r="H34" s="227"/>
      <c r="I34" s="228"/>
      <c r="J34" s="4"/>
      <c r="K34" s="4"/>
      <c r="L34" s="4"/>
      <c r="M34" s="4"/>
    </row>
    <row r="35" spans="2:13" ht="103.5" customHeight="1" x14ac:dyDescent="0.2">
      <c r="B35" s="61" t="s">
        <v>125</v>
      </c>
      <c r="C35" s="233" t="s">
        <v>71</v>
      </c>
      <c r="D35" s="233"/>
      <c r="E35" s="233"/>
      <c r="F35" s="233"/>
      <c r="G35" s="233"/>
      <c r="H35" s="233"/>
      <c r="I35" s="234"/>
      <c r="J35" s="16"/>
      <c r="K35" s="244"/>
      <c r="L35" s="244"/>
      <c r="M35" s="244"/>
    </row>
    <row r="36" spans="2:13" ht="39.950000000000003" customHeight="1" x14ac:dyDescent="0.2">
      <c r="B36" s="61" t="s">
        <v>136</v>
      </c>
      <c r="C36" s="235" t="s">
        <v>161</v>
      </c>
      <c r="D36" s="233"/>
      <c r="E36" s="233"/>
      <c r="F36" s="233"/>
      <c r="G36" s="233"/>
      <c r="H36" s="233"/>
      <c r="I36" s="234"/>
      <c r="J36" s="16"/>
      <c r="K36" s="17"/>
      <c r="L36" s="17"/>
      <c r="M36" s="17"/>
    </row>
    <row r="37" spans="2:13" ht="330" customHeight="1" x14ac:dyDescent="0.2">
      <c r="B37" s="61" t="s">
        <v>159</v>
      </c>
      <c r="C37" s="232" t="s">
        <v>299</v>
      </c>
      <c r="D37" s="233"/>
      <c r="E37" s="233"/>
      <c r="F37" s="233"/>
      <c r="G37" s="233"/>
      <c r="H37" s="233"/>
      <c r="I37" s="234"/>
      <c r="J37" s="10"/>
      <c r="M37" s="4"/>
    </row>
    <row r="38" spans="2:13" ht="18" customHeight="1" x14ac:dyDescent="0.2">
      <c r="B38" s="62" t="s">
        <v>110</v>
      </c>
      <c r="C38" s="227" t="s">
        <v>162</v>
      </c>
      <c r="D38" s="227"/>
      <c r="E38" s="227"/>
      <c r="F38" s="227"/>
      <c r="G38" s="227"/>
      <c r="H38" s="227"/>
      <c r="I38" s="228"/>
      <c r="M38" s="4"/>
    </row>
    <row r="39" spans="2:13" ht="15.75" x14ac:dyDescent="0.25">
      <c r="B39" s="62" t="s">
        <v>111</v>
      </c>
      <c r="C39" s="226" t="s">
        <v>274</v>
      </c>
      <c r="D39" s="227"/>
      <c r="E39" s="227"/>
      <c r="F39" s="227"/>
      <c r="G39" s="227"/>
      <c r="H39" s="227"/>
      <c r="I39" s="228"/>
      <c r="J39" s="14"/>
      <c r="M39" s="4"/>
    </row>
    <row r="40" spans="2:13" ht="30" customHeight="1" x14ac:dyDescent="0.2">
      <c r="B40" s="61" t="s">
        <v>112</v>
      </c>
      <c r="C40" s="235" t="s">
        <v>275</v>
      </c>
      <c r="D40" s="233"/>
      <c r="E40" s="233"/>
      <c r="F40" s="233"/>
      <c r="G40" s="233"/>
      <c r="H40" s="233"/>
      <c r="I40" s="234"/>
      <c r="J40" s="4"/>
      <c r="K40" s="4"/>
      <c r="L40" s="4"/>
      <c r="M40" s="4"/>
    </row>
    <row r="41" spans="2:13" ht="59.25" customHeight="1" x14ac:dyDescent="0.2">
      <c r="B41" s="110" t="s">
        <v>276</v>
      </c>
      <c r="C41" s="229" t="s">
        <v>297</v>
      </c>
      <c r="D41" s="230"/>
      <c r="E41" s="230"/>
      <c r="F41" s="230"/>
      <c r="G41" s="230"/>
      <c r="H41" s="230"/>
      <c r="I41" s="231"/>
      <c r="J41" s="13"/>
    </row>
    <row r="42" spans="2:13" ht="18" customHeight="1" x14ac:dyDescent="0.2">
      <c r="B42" s="245" t="s">
        <v>271</v>
      </c>
      <c r="C42" s="246"/>
      <c r="D42" s="246"/>
      <c r="E42" s="246"/>
      <c r="F42" s="246"/>
      <c r="G42" s="246"/>
      <c r="H42" s="246"/>
      <c r="I42" s="247"/>
      <c r="J42" s="4"/>
      <c r="K42" s="4"/>
      <c r="L42" s="4"/>
      <c r="M42" s="3"/>
    </row>
    <row r="43" spans="2:13" ht="56.25" customHeight="1" x14ac:dyDescent="0.2">
      <c r="B43" s="60" t="s">
        <v>75</v>
      </c>
      <c r="C43" s="221" t="s">
        <v>272</v>
      </c>
      <c r="D43" s="222"/>
      <c r="E43" s="222"/>
      <c r="F43" s="222"/>
      <c r="G43" s="222"/>
      <c r="H43" s="222"/>
      <c r="I43" s="223"/>
      <c r="J43" s="4"/>
      <c r="K43" s="4"/>
      <c r="L43" s="4"/>
      <c r="M43" s="3"/>
    </row>
    <row r="44" spans="2:13" ht="33.75" customHeight="1" x14ac:dyDescent="0.2">
      <c r="B44" s="56" t="s">
        <v>113</v>
      </c>
      <c r="C44" s="248" t="s">
        <v>96</v>
      </c>
      <c r="D44" s="249"/>
      <c r="E44" s="249"/>
      <c r="F44" s="249"/>
      <c r="G44" s="249"/>
      <c r="H44" s="249"/>
      <c r="I44" s="250"/>
      <c r="J44" s="4"/>
      <c r="K44" s="4"/>
      <c r="L44" s="4"/>
      <c r="M44" s="4"/>
    </row>
    <row r="45" spans="2:13" ht="408.95" customHeight="1" x14ac:dyDescent="0.2">
      <c r="B45" s="60" t="s">
        <v>251</v>
      </c>
      <c r="C45" s="224" t="s">
        <v>298</v>
      </c>
      <c r="D45" s="171"/>
      <c r="E45" s="171"/>
      <c r="F45" s="171"/>
      <c r="G45" s="171"/>
      <c r="H45" s="171"/>
      <c r="I45" s="225"/>
      <c r="J45" s="4"/>
      <c r="K45" s="4"/>
      <c r="L45" s="4"/>
      <c r="M45" s="4"/>
    </row>
    <row r="46" spans="2:13" ht="52.5" customHeight="1" x14ac:dyDescent="0.2">
      <c r="B46" s="56" t="s">
        <v>65</v>
      </c>
      <c r="C46" s="214" t="s">
        <v>0</v>
      </c>
      <c r="D46" s="214"/>
      <c r="E46" s="214"/>
      <c r="F46" s="214"/>
      <c r="G46" s="214"/>
      <c r="H46" s="214"/>
      <c r="I46" s="215"/>
      <c r="J46" s="4"/>
      <c r="K46" s="4"/>
      <c r="L46" s="4"/>
      <c r="M46" s="4"/>
    </row>
    <row r="47" spans="2:13" ht="39.950000000000003" customHeight="1" x14ac:dyDescent="0.2">
      <c r="B47" s="60" t="s">
        <v>257</v>
      </c>
      <c r="C47" s="216" t="s">
        <v>258</v>
      </c>
      <c r="D47" s="217"/>
      <c r="E47" s="217"/>
      <c r="F47" s="217"/>
      <c r="G47" s="217"/>
      <c r="H47" s="217"/>
      <c r="I47" s="218"/>
      <c r="J47" s="4"/>
      <c r="K47" s="4"/>
      <c r="L47" s="4"/>
      <c r="M47" s="4"/>
    </row>
    <row r="48" spans="2:13" ht="65.099999999999994" customHeight="1" thickBot="1" x14ac:dyDescent="0.25">
      <c r="B48" s="56" t="s">
        <v>114</v>
      </c>
      <c r="C48" s="213" t="s">
        <v>252</v>
      </c>
      <c r="D48" s="214"/>
      <c r="E48" s="214"/>
      <c r="F48" s="214"/>
      <c r="G48" s="214"/>
      <c r="H48" s="214"/>
      <c r="I48" s="215"/>
      <c r="J48" s="4"/>
      <c r="K48" s="4"/>
      <c r="L48" s="4"/>
      <c r="M48" s="4"/>
    </row>
    <row r="49" spans="2:13" ht="41.25" customHeight="1" thickBot="1" x14ac:dyDescent="0.25">
      <c r="B49" s="57" t="s">
        <v>164</v>
      </c>
      <c r="C49" s="209" t="s">
        <v>1</v>
      </c>
      <c r="D49" s="209"/>
      <c r="E49" s="209"/>
      <c r="F49" s="209"/>
      <c r="G49" s="209"/>
      <c r="H49" s="209"/>
      <c r="I49" s="210"/>
      <c r="J49" s="4"/>
      <c r="K49" s="17"/>
      <c r="L49" s="17"/>
      <c r="M49" s="17"/>
    </row>
    <row r="50" spans="2:13" ht="75" customHeight="1" thickBot="1" x14ac:dyDescent="0.25">
      <c r="B50" s="58" t="s">
        <v>170</v>
      </c>
      <c r="C50" s="208" t="s">
        <v>278</v>
      </c>
      <c r="D50" s="211"/>
      <c r="E50" s="211"/>
      <c r="F50" s="211"/>
      <c r="G50" s="211"/>
      <c r="H50" s="211"/>
      <c r="I50" s="212"/>
      <c r="J50" s="4"/>
      <c r="K50" s="17"/>
      <c r="L50" s="17"/>
      <c r="M50" s="17"/>
    </row>
    <row r="51" spans="2:13" ht="29.25" customHeight="1" thickBot="1" x14ac:dyDescent="0.25">
      <c r="B51" s="59" t="s">
        <v>181</v>
      </c>
      <c r="C51" s="208" t="s">
        <v>253</v>
      </c>
      <c r="D51" s="209"/>
      <c r="E51" s="209"/>
      <c r="F51" s="209"/>
      <c r="G51" s="209"/>
      <c r="H51" s="209"/>
      <c r="I51" s="210"/>
      <c r="J51" s="4"/>
      <c r="K51" s="17"/>
      <c r="L51" s="17"/>
      <c r="M51" s="17"/>
    </row>
    <row r="52" spans="2:13" ht="300" customHeight="1" thickBot="1" x14ac:dyDescent="0.25">
      <c r="B52" s="144" t="s">
        <v>178</v>
      </c>
      <c r="C52" s="208" t="s">
        <v>277</v>
      </c>
      <c r="D52" s="209"/>
      <c r="E52" s="209"/>
      <c r="F52" s="209"/>
      <c r="G52" s="209"/>
      <c r="H52" s="209"/>
      <c r="I52" s="210"/>
      <c r="J52" s="4"/>
      <c r="K52" s="17"/>
      <c r="L52" s="17"/>
      <c r="M52" s="17"/>
    </row>
    <row r="53" spans="2:13" ht="54.75" customHeight="1" thickBot="1" x14ac:dyDescent="0.25">
      <c r="B53" s="145" t="s">
        <v>182</v>
      </c>
      <c r="C53" s="257" t="s">
        <v>183</v>
      </c>
      <c r="D53" s="252"/>
      <c r="E53" s="252"/>
      <c r="F53" s="252"/>
      <c r="G53" s="252"/>
      <c r="H53" s="252"/>
      <c r="I53" s="253"/>
    </row>
    <row r="54" spans="2:13" ht="54.75" customHeight="1" thickBot="1" x14ac:dyDescent="0.25">
      <c r="B54" s="145" t="s">
        <v>225</v>
      </c>
      <c r="C54" s="251" t="s">
        <v>254</v>
      </c>
      <c r="D54" s="252"/>
      <c r="E54" s="252"/>
      <c r="F54" s="252"/>
      <c r="G54" s="252"/>
      <c r="H54" s="252"/>
      <c r="I54" s="253"/>
    </row>
    <row r="55" spans="2:13" ht="40.5" customHeight="1" thickBot="1" x14ac:dyDescent="0.25">
      <c r="B55" s="146" t="s">
        <v>184</v>
      </c>
      <c r="C55" s="254" t="s">
        <v>255</v>
      </c>
      <c r="D55" s="255"/>
      <c r="E55" s="255"/>
      <c r="F55" s="255"/>
      <c r="G55" s="255"/>
      <c r="H55" s="255"/>
      <c r="I55" s="256"/>
    </row>
    <row r="56" spans="2:13" ht="40.5" customHeight="1" thickBot="1" x14ac:dyDescent="0.25">
      <c r="B56" s="147" t="s">
        <v>83</v>
      </c>
      <c r="C56" s="239" t="s">
        <v>256</v>
      </c>
      <c r="D56" s="240"/>
      <c r="E56" s="240"/>
      <c r="F56" s="240"/>
      <c r="G56" s="240"/>
      <c r="H56" s="240"/>
      <c r="I56" s="241"/>
    </row>
    <row r="57" spans="2:13" ht="90" customHeight="1" thickBot="1" x14ac:dyDescent="0.25">
      <c r="B57" s="124" t="s">
        <v>223</v>
      </c>
      <c r="C57" s="242" t="s">
        <v>273</v>
      </c>
      <c r="D57" s="242"/>
      <c r="E57" s="242"/>
      <c r="F57" s="242"/>
      <c r="G57" s="242"/>
      <c r="H57" s="242"/>
      <c r="I57" s="243"/>
    </row>
    <row r="58" spans="2:13" ht="15" customHeight="1" thickBot="1" x14ac:dyDescent="0.25">
      <c r="B58" s="143" t="s">
        <v>79</v>
      </c>
      <c r="C58" s="236" t="s">
        <v>2</v>
      </c>
      <c r="D58" s="237"/>
      <c r="E58" s="237"/>
      <c r="F58" s="237"/>
      <c r="G58" s="237"/>
      <c r="H58" s="237"/>
      <c r="I58" s="238"/>
    </row>
    <row r="59" spans="2:13" ht="45" customHeight="1" thickBot="1" x14ac:dyDescent="0.25">
      <c r="B59" s="143" t="s">
        <v>80</v>
      </c>
      <c r="C59" s="258" t="s">
        <v>294</v>
      </c>
      <c r="D59" s="237"/>
      <c r="E59" s="237"/>
      <c r="F59" s="237"/>
      <c r="G59" s="237"/>
      <c r="H59" s="237"/>
      <c r="I59" s="238"/>
    </row>
    <row r="60" spans="2:13" ht="32.25" customHeight="1" thickBot="1" x14ac:dyDescent="0.25">
      <c r="B60" s="143" t="s">
        <v>227</v>
      </c>
      <c r="C60" s="236" t="s">
        <v>3</v>
      </c>
      <c r="D60" s="237"/>
      <c r="E60" s="237"/>
      <c r="F60" s="237"/>
      <c r="G60" s="237"/>
      <c r="H60" s="237"/>
      <c r="I60" s="238"/>
    </row>
  </sheetData>
  <customSheetViews>
    <customSheetView guid="{8D2BE43A-F2EF-4076-B2E3-EC455DACFD6E}" showPageBreaks="1" printArea="1" topLeftCell="A38">
      <selection activeCell="B38" sqref="B38"/>
      <rowBreaks count="8" manualBreakCount="8">
        <brk id="4" max="16383" man="1"/>
        <brk id="31" max="8" man="1"/>
        <brk id="36" max="8" man="1"/>
        <brk id="41" max="16383" man="1"/>
        <brk id="44" max="8" man="1"/>
        <brk id="46" max="8" man="1"/>
        <brk id="51" max="8" man="1"/>
        <brk id="55" max="8" man="1"/>
      </rowBreaks>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customSheetView>
    <customSheetView guid="{34389477-5FA6-40B3-87C9-165B46F45329}" showPageBreaks="1" printArea="1" topLeftCell="A38">
      <selection activeCell="B38" sqref="B38"/>
      <rowBreaks count="8" manualBreakCount="8">
        <brk id="4" max="16383" man="1"/>
        <brk id="31" max="8" man="1"/>
        <brk id="36" max="8" man="1"/>
        <brk id="41" max="16383" man="1"/>
        <brk id="44" max="8" man="1"/>
        <brk id="46" max="8" man="1"/>
        <brk id="51" max="8" man="1"/>
        <brk id="55" max="8" man="1"/>
      </rowBreaks>
      <pageMargins left="0.75" right="0.75" top="1" bottom="1" header="0.5" footer="0.5"/>
      <pageSetup fitToHeight="4" orientation="landscape" r:id="rId2"/>
      <headerFooter alignWithMargins="0">
        <oddHeader>&amp;C&amp;"Arial,Bold"&amp;14Ballot Submission/Resolution Instructions</oddHeader>
        <oddFooter>&amp;L&amp;F [&amp;A]&amp;RAugust, 2002</oddFooter>
      </headerFooter>
    </customSheetView>
    <customSheetView guid="{5055F99D-C3B4-42A1-8C71-2C8C19A0745E}" topLeftCell="A55">
      <selection activeCell="B41" sqref="B41"/>
      <rowBreaks count="2" manualBreakCount="2">
        <brk id="4" max="16383" man="1"/>
        <brk id="41" max="16383" man="1"/>
      </rowBreaks>
      <pageMargins left="0.75" right="0.75" top="1" bottom="1" header="0.5" footer="0.5"/>
      <pageSetup fitToHeight="4" orientation="landscape" r:id="rId3"/>
      <headerFooter alignWithMargins="0">
        <oddHeader>&amp;C&amp;"Arial,Bold"&amp;14Ballot Submission/Resolution Instructions</oddHeader>
        <oddFooter>&amp;L&amp;F [&amp;A]&amp;RAugust, 2002</oddFooter>
      </headerFooter>
    </customSheetView>
    <customSheetView guid="{BB2AAE75-3044-4C77-88A1-7020196AB93A}" topLeftCell="A55">
      <selection activeCell="B41" sqref="B41"/>
      <rowBreaks count="2" manualBreakCount="2">
        <brk id="4" max="16383" man="1"/>
        <brk id="41" max="16383" man="1"/>
      </rowBreaks>
      <pageMargins left="0.75" right="0.75" top="1" bottom="1" header="0.5" footer="0.5"/>
      <pageSetup fitToHeight="4" orientation="landscape" r:id="rId4"/>
      <headerFooter alignWithMargins="0">
        <oddHeader>&amp;C&amp;"Arial,Bold"&amp;14Ballot Submission/Resolution Instructions</oddHeader>
        <oddFooter>&amp;L&amp;F [&amp;A]&amp;RAugust, 2002</oddFooter>
      </headerFooter>
    </customSheetView>
    <customSheetView guid="{490331D8-C318-4B0F-B366-92662263E6FB}" topLeftCell="A55">
      <selection activeCell="B41" sqref="B41"/>
      <rowBreaks count="2" manualBreakCount="2">
        <brk id="4" max="16383" man="1"/>
        <brk id="41" max="16383" man="1"/>
      </rowBreaks>
      <pageMargins left="0.75" right="0.75" top="1" bottom="1" header="0.5" footer="0.5"/>
      <pageSetup fitToHeight="4" orientation="landscape" r:id="rId5"/>
      <headerFooter alignWithMargins="0">
        <oddHeader>&amp;C&amp;"Arial,Bold"&amp;14Ballot Submission/Resolution Instructions</oddHeader>
        <oddFooter>&amp;L&amp;F [&amp;A]&amp;RAugust, 2002</oddFooter>
      </headerFooter>
    </customSheetView>
    <customSheetView guid="{969996EC-2958-4FED-850A-0A9758810918}" showPageBreaks="1" printArea="1" topLeftCell="A55">
      <selection activeCell="B41" sqref="B41"/>
      <rowBreaks count="8" manualBreakCount="8">
        <brk id="4" max="16383" man="1"/>
        <brk id="31" max="8" man="1"/>
        <brk id="36" max="8" man="1"/>
        <brk id="41" max="16383" man="1"/>
        <brk id="44" max="8" man="1"/>
        <brk id="46" max="8" man="1"/>
        <brk id="51" max="8" man="1"/>
        <brk id="55" max="8" man="1"/>
      </rowBreaks>
      <pageMargins left="0.75" right="0.75" top="1" bottom="1" header="0.5" footer="0.5"/>
      <pageSetup fitToHeight="4" orientation="landscape" r:id="rId6"/>
      <headerFooter alignWithMargins="0">
        <oddHeader>&amp;C&amp;"Arial,Bold"&amp;14Ballot Submission/Resolution Instructions</oddHeader>
        <oddFooter>&amp;L&amp;F [&amp;A]&amp;RAugust, 2002</oddFooter>
      </headerFooter>
    </customSheetView>
  </customSheetViews>
  <mergeCells count="57">
    <mergeCell ref="D32:H32"/>
    <mergeCell ref="D11:H11"/>
    <mergeCell ref="D14:H14"/>
    <mergeCell ref="H1:I1"/>
    <mergeCell ref="B3:I3"/>
    <mergeCell ref="C9:I9"/>
    <mergeCell ref="B6:I6"/>
    <mergeCell ref="C8:I8"/>
    <mergeCell ref="C7:I7"/>
    <mergeCell ref="D13:H13"/>
    <mergeCell ref="D10:H10"/>
    <mergeCell ref="D18:H18"/>
    <mergeCell ref="D12:H12"/>
    <mergeCell ref="D28:H28"/>
    <mergeCell ref="D29:H29"/>
    <mergeCell ref="D15:H15"/>
    <mergeCell ref="D16:H16"/>
    <mergeCell ref="D17:H17"/>
    <mergeCell ref="D19:H19"/>
    <mergeCell ref="D25:H25"/>
    <mergeCell ref="D20:H20"/>
    <mergeCell ref="D21:H21"/>
    <mergeCell ref="D22:H22"/>
    <mergeCell ref="D23:H23"/>
    <mergeCell ref="D24:H24"/>
    <mergeCell ref="C60:I60"/>
    <mergeCell ref="C56:I56"/>
    <mergeCell ref="C58:I58"/>
    <mergeCell ref="C57:I57"/>
    <mergeCell ref="K35:M35"/>
    <mergeCell ref="C36:I36"/>
    <mergeCell ref="B42:I42"/>
    <mergeCell ref="C46:I46"/>
    <mergeCell ref="C44:I44"/>
    <mergeCell ref="C54:I54"/>
    <mergeCell ref="C49:I49"/>
    <mergeCell ref="C55:I55"/>
    <mergeCell ref="C53:I53"/>
    <mergeCell ref="C35:I35"/>
    <mergeCell ref="C59:I59"/>
    <mergeCell ref="C51:I51"/>
    <mergeCell ref="C52:I52"/>
    <mergeCell ref="C50:I50"/>
    <mergeCell ref="C48:I48"/>
    <mergeCell ref="C47:I47"/>
    <mergeCell ref="D26:H26"/>
    <mergeCell ref="D31:H31"/>
    <mergeCell ref="C43:I43"/>
    <mergeCell ref="C45:I45"/>
    <mergeCell ref="C39:I39"/>
    <mergeCell ref="C41:I41"/>
    <mergeCell ref="C37:I37"/>
    <mergeCell ref="C38:I38"/>
    <mergeCell ref="C40:I40"/>
    <mergeCell ref="C34:I34"/>
    <mergeCell ref="D30:H30"/>
    <mergeCell ref="D27:H27"/>
  </mergeCells>
  <phoneticPr fontId="0" type="noConversion"/>
  <hyperlinks>
    <hyperlink ref="H1:I1" location="Ballot!A1" display="Return to Ballot"/>
    <hyperlink ref="C44:I44" location="Disposition2" display="Due to the size of the explanatory text, the instructions for how to select a disposition has been moved to another worksheet titled 'Instructions Cont..&quot;  "/>
  </hyperlinks>
  <pageMargins left="0.75" right="0.75" top="1" bottom="1" header="0.5" footer="0.5"/>
  <pageSetup fitToHeight="4" orientation="landscape" r:id="rId7"/>
  <headerFooter alignWithMargins="0">
    <oddHeader>&amp;C&amp;"Arial,Bold"&amp;14Ballot Submission/Resolution Instructions</oddHeader>
    <oddFooter>&amp;L&amp;F [&amp;A]&amp;RAugust, 2002</oddFooter>
  </headerFooter>
  <rowBreaks count="8" manualBreakCount="8">
    <brk id="4" max="16383" man="1"/>
    <brk id="31" max="8" man="1"/>
    <brk id="36" max="8" man="1"/>
    <brk id="41" max="16383" man="1"/>
    <brk id="44" max="8" man="1"/>
    <brk id="46" max="8" man="1"/>
    <brk id="51" max="8" man="1"/>
    <brk id="55"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
  <sheetViews>
    <sheetView workbookViewId="0">
      <selection activeCell="R36" sqref="R36"/>
    </sheetView>
  </sheetViews>
  <sheetFormatPr defaultRowHeight="12.75" x14ac:dyDescent="0.2"/>
  <cols>
    <col min="3" max="4" width="9.140625" style="93"/>
    <col min="5" max="5" width="9.42578125" style="93" customWidth="1"/>
    <col min="6" max="9" width="9.140625" style="93"/>
    <col min="11" max="11" width="10.5703125" customWidth="1"/>
    <col min="13" max="13" width="10.85546875" customWidth="1"/>
  </cols>
  <sheetData>
    <row r="1" spans="1:13" ht="13.5" thickTop="1" x14ac:dyDescent="0.2">
      <c r="A1" s="273" t="s">
        <v>95</v>
      </c>
      <c r="B1" s="274"/>
      <c r="C1" s="274"/>
      <c r="D1" s="274"/>
      <c r="E1" s="274"/>
      <c r="F1" s="274"/>
      <c r="G1" s="274"/>
      <c r="H1" s="274"/>
      <c r="I1" s="274"/>
      <c r="J1" s="96" t="s">
        <v>93</v>
      </c>
      <c r="K1" s="97"/>
      <c r="L1" s="96" t="s">
        <v>94</v>
      </c>
      <c r="M1" s="98"/>
    </row>
    <row r="2" spans="1:13" ht="13.5" thickBot="1" x14ac:dyDescent="0.25">
      <c r="A2" s="275"/>
      <c r="B2" s="276"/>
      <c r="C2" s="276"/>
      <c r="D2" s="276"/>
      <c r="E2" s="276"/>
      <c r="F2" s="276"/>
      <c r="G2" s="276"/>
      <c r="H2" s="276"/>
      <c r="I2" s="276"/>
      <c r="J2" s="99"/>
      <c r="K2" s="99"/>
      <c r="L2" s="99"/>
      <c r="M2" s="100"/>
    </row>
    <row r="3" spans="1:13" ht="13.5" thickTop="1" x14ac:dyDescent="0.2"/>
  </sheetData>
  <customSheetViews>
    <customSheetView guid="{8D2BE43A-F2EF-4076-B2E3-EC455DACFD6E}">
      <selection activeCell="R36" sqref="R36"/>
      <pageMargins left="0.75" right="0.75" top="1" bottom="1" header="0.5" footer="0.5"/>
      <pageSetup fitToHeight="4" orientation="landscape" r:id="rId1"/>
      <headerFooter alignWithMargins="0">
        <oddHeader>&amp;C&amp;"Arial,Bold"&amp;14Ballot Submission/Resolution Instructions</oddHeader>
        <oddFooter>&amp;L&amp;F [&amp;A]&amp;RAugust, 2002</oddFooter>
      </headerFooter>
    </customSheetView>
    <customSheetView guid="{34389477-5FA6-40B3-87C9-165B46F45329}">
      <selection activeCell="N2" sqref="N2"/>
      <pageMargins left="0.75" right="0.75" top="1" bottom="1" header="0.5" footer="0.5"/>
      <pageSetup fitToHeight="4" orientation="landscape" r:id="rId2"/>
      <headerFooter alignWithMargins="0">
        <oddHeader>&amp;C&amp;"Arial,Bold"&amp;14Ballot Submission/Resolution Instructions</oddHeader>
        <oddFooter>&amp;L&amp;F [&amp;A]&amp;RAugust, 2002</oddFooter>
      </headerFooter>
    </customSheetView>
    <customSheetView guid="{5055F99D-C3B4-42A1-8C71-2C8C19A0745E}">
      <selection activeCell="N2" sqref="N2"/>
      <pageMargins left="0.75" right="0.75" top="1" bottom="1" header="0.5" footer="0.5"/>
      <pageSetup fitToHeight="4" orientation="landscape" r:id="rId3"/>
      <headerFooter alignWithMargins="0">
        <oddHeader>&amp;C&amp;"Arial,Bold"&amp;14Ballot Submission/Resolution Instructions</oddHeader>
        <oddFooter>&amp;L&amp;F [&amp;A]&amp;RAugust, 2002</oddFooter>
      </headerFooter>
    </customSheetView>
    <customSheetView guid="{BB2AAE75-3044-4C77-88A1-7020196AB93A}">
      <selection activeCell="N2" sqref="N2"/>
      <pageMargins left="0.75" right="0.75" top="1" bottom="1" header="0.5" footer="0.5"/>
      <pageSetup fitToHeight="4" orientation="landscape" r:id="rId4"/>
      <headerFooter alignWithMargins="0">
        <oddHeader>&amp;C&amp;"Arial,Bold"&amp;14Ballot Submission/Resolution Instructions</oddHeader>
        <oddFooter>&amp;L&amp;F [&amp;A]&amp;RAugust, 2002</oddFooter>
      </headerFooter>
    </customSheetView>
    <customSheetView guid="{490331D8-C318-4B0F-B366-92662263E6FB}">
      <selection activeCell="N2" sqref="N2"/>
      <pageMargins left="0.75" right="0.75" top="1" bottom="1" header="0.5" footer="0.5"/>
      <pageSetup fitToHeight="4" orientation="landscape" r:id="rId5"/>
      <headerFooter alignWithMargins="0">
        <oddHeader>&amp;C&amp;"Arial,Bold"&amp;14Ballot Submission/Resolution Instructions</oddHeader>
        <oddFooter>&amp;L&amp;F [&amp;A]&amp;RAugust, 2002</oddFooter>
      </headerFooter>
    </customSheetView>
    <customSheetView guid="{969996EC-2958-4FED-850A-0A9758810918}">
      <selection activeCell="N2" sqref="N2"/>
      <pageMargins left="0.75" right="0.75" top="1" bottom="1" header="0.5" footer="0.5"/>
      <pageSetup fitToHeight="4" orientation="landscape" r:id="rId6"/>
      <headerFooter alignWithMargins="0">
        <oddHeader>&amp;C&amp;"Arial,Bold"&amp;14Ballot Submission/Resolution Instructions</oddHeader>
        <oddFooter>&amp;L&amp;F [&amp;A]&amp;RAugust, 2002</oddFooter>
      </headerFooter>
    </customSheetView>
  </customSheetViews>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pageSetup fitToHeight="4" orientation="landscape" r:id="rId7"/>
  <headerFooter alignWithMargins="0">
    <oddHeader>&amp;C&amp;"Arial,Bold"&amp;14Ballot Submission/Resolution Instructions</oddHeader>
    <oddFooter>&amp;L&amp;F [&amp;A]&amp;RAugust, 2002</oddFooter>
  </headerFooter>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B238"/>
  <sheetViews>
    <sheetView zoomScale="75" workbookViewId="0"/>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customSheetViews>
    <customSheetView guid="{8D2BE43A-F2EF-4076-B2E3-EC455DACFD6E}" scale="75">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customSheetView>
    <customSheetView guid="{34389477-5FA6-40B3-87C9-165B46F45329}" scale="75">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customSheetView>
    <customSheetView guid="{5055F99D-C3B4-42A1-8C71-2C8C19A0745E}" scale="75">
      <pageMargins left="0.75" right="0.75" top="1" bottom="1" header="0.5" footer="0.5"/>
      <pageSetup scale="80" orientation="landscape" verticalDpi="300" r:id="rId3"/>
      <headerFooter alignWithMargins="0">
        <oddHeader>&amp;C&amp;"Arial,Bold"&amp;14V3 Ballot Submission/Resolution Form</oddHeader>
        <oddFooter>&amp;L&amp;F [&amp;A]&amp;C&amp;P&amp;RMarch 2003</oddFooter>
      </headerFooter>
    </customSheetView>
    <customSheetView guid="{BB2AAE75-3044-4C77-88A1-7020196AB93A}" scale="75">
      <pageMargins left="0.75" right="0.75" top="1" bottom="1" header="0.5" footer="0.5"/>
      <pageSetup scale="80" orientation="landscape" verticalDpi="300" r:id="rId4"/>
      <headerFooter alignWithMargins="0">
        <oddHeader>&amp;C&amp;"Arial,Bold"&amp;14V3 Ballot Submission/Resolution Form</oddHeader>
        <oddFooter>&amp;L&amp;F [&amp;A]&amp;C&amp;P&amp;RMarch 2003</oddFooter>
      </headerFooter>
    </customSheetView>
    <customSheetView guid="{490331D8-C318-4B0F-B366-92662263E6FB}" scale="75">
      <pageMargins left="0.75" right="0.75" top="1" bottom="1" header="0.5" footer="0.5"/>
      <pageSetup scale="80" orientation="landscape" verticalDpi="300" r:id="rId5"/>
      <headerFooter alignWithMargins="0">
        <oddHeader>&amp;C&amp;"Arial,Bold"&amp;14V3 Ballot Submission/Resolution Form</oddHeader>
        <oddFooter>&amp;L&amp;F [&amp;A]&amp;C&amp;P&amp;RMarch 2003</oddFooter>
      </headerFooter>
    </customSheetView>
    <customSheetView guid="{969996EC-2958-4FED-850A-0A9758810918}" scale="75">
      <pageMargins left="0.75" right="0.75" top="1" bottom="1" header="0.5" footer="0.5"/>
      <pageSetup scale="80" orientation="landscape" verticalDpi="300" r:id="rId6"/>
      <headerFooter alignWithMargins="0">
        <oddHeader>&amp;C&amp;"Arial,Bold"&amp;14V3 Ballot Submission/Resolution Form</oddHeader>
        <oddFooter>&amp;L&amp;F [&amp;A]&amp;C&amp;P&amp;RMarch 2003</oddFooter>
      </headerFooter>
    </customSheetView>
  </customSheetViews>
  <phoneticPr fontId="0" type="noConversion"/>
  <pageMargins left="0.75" right="0.75" top="1" bottom="1" header="0.5" footer="0.5"/>
  <pageSetup scale="80" orientation="landscape" verticalDpi="300" r:id="rId7"/>
  <headerFooter alignWithMargins="0">
    <oddHeader>&amp;C&amp;"Arial,Bold"&amp;14V3 Ballot Submission/Resolution Form</oddHeader>
    <oddFooter>&amp;L&amp;F [&amp;A]&amp;C&amp;P&amp;RMarch 2003</oddFooter>
  </headerFooter>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B238"/>
  <sheetViews>
    <sheetView zoomScale="75" workbookViewId="0">
      <selection activeCell="AA2" sqref="AA2"/>
    </sheetView>
  </sheetViews>
  <sheetFormatPr defaultRowHeight="12.75" x14ac:dyDescent="0.2"/>
  <cols>
    <col min="1" max="1" width="17.85546875" style="36"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9.140625" style="3"/>
  </cols>
  <sheetData>
    <row r="1" spans="1:28" ht="18.75" customHeight="1" x14ac:dyDescent="0.2">
      <c r="B1" s="19"/>
      <c r="C1" s="21"/>
      <c r="D1" s="21"/>
      <c r="E1" s="21"/>
      <c r="F1" s="21"/>
      <c r="G1" s="22"/>
      <c r="H1" s="22"/>
      <c r="I1" s="22"/>
      <c r="J1" s="22"/>
    </row>
    <row r="2" spans="1:28" ht="45.75" customHeight="1" x14ac:dyDescent="0.2">
      <c r="B2" s="22"/>
      <c r="C2" s="22"/>
      <c r="D2" s="22"/>
      <c r="E2" s="22"/>
      <c r="F2" s="21"/>
      <c r="G2" s="22"/>
    </row>
    <row r="3" spans="1:28" ht="34.5" customHeight="1" x14ac:dyDescent="0.2">
      <c r="B3" s="20"/>
      <c r="C3" s="20"/>
      <c r="D3" s="20"/>
      <c r="E3" s="20"/>
      <c r="F3" s="20"/>
      <c r="G3" s="20"/>
      <c r="H3" s="20"/>
      <c r="I3" s="20"/>
      <c r="J3" s="20"/>
      <c r="K3" s="20"/>
      <c r="L3" s="21"/>
      <c r="M3" s="21"/>
      <c r="N3" s="21"/>
      <c r="O3" s="20"/>
      <c r="P3" s="20"/>
      <c r="Q3" s="21"/>
      <c r="R3" s="21"/>
    </row>
    <row r="4" spans="1:28" ht="17.25" customHeight="1" x14ac:dyDescent="0.2">
      <c r="B4" s="20"/>
      <c r="E4" s="4"/>
      <c r="F4" s="4"/>
      <c r="G4" s="4"/>
    </row>
    <row r="5" spans="1:28" ht="29.25" customHeight="1" x14ac:dyDescent="0.2">
      <c r="B5" s="22"/>
      <c r="C5" s="22"/>
      <c r="D5" s="22"/>
      <c r="E5" s="22"/>
      <c r="F5" s="22"/>
      <c r="G5" s="22"/>
      <c r="H5" s="22"/>
      <c r="I5" s="22"/>
      <c r="J5" s="22"/>
      <c r="K5" s="21"/>
      <c r="L5" s="22"/>
      <c r="M5" s="22"/>
      <c r="N5" s="22"/>
      <c r="O5" s="22"/>
      <c r="P5" s="22"/>
      <c r="Q5" s="22"/>
      <c r="R5" s="22"/>
      <c r="S5" s="22"/>
      <c r="T5" s="22"/>
      <c r="U5" s="22"/>
      <c r="V5" s="22"/>
      <c r="W5" s="22"/>
      <c r="X5" s="22"/>
      <c r="Y5" s="22"/>
      <c r="Z5" s="22"/>
      <c r="AA5" s="22"/>
      <c r="AB5" s="19"/>
    </row>
    <row r="8" spans="1:28" ht="50.25" customHeight="1" x14ac:dyDescent="0.2"/>
    <row r="11" spans="1:28" ht="15" customHeight="1" x14ac:dyDescent="0.2"/>
    <row r="12" spans="1:28" s="5" customFormat="1" x14ac:dyDescent="0.2">
      <c r="A12" s="37"/>
    </row>
    <row r="13" spans="1:28" s="5" customFormat="1" x14ac:dyDescent="0.2">
      <c r="A13" s="37"/>
    </row>
    <row r="14" spans="1:28" s="35" customFormat="1" x14ac:dyDescent="0.2">
      <c r="A14" s="36"/>
      <c r="B14" s="5"/>
    </row>
    <row r="15" spans="1:28" s="5" customFormat="1" x14ac:dyDescent="0.2">
      <c r="A15" s="37"/>
    </row>
    <row r="16" spans="1:28" s="5" customFormat="1" x14ac:dyDescent="0.2">
      <c r="A16" s="37"/>
      <c r="B16" s="8"/>
    </row>
    <row r="17" spans="1:2" s="5" customFormat="1" x14ac:dyDescent="0.2">
      <c r="A17" s="37"/>
      <c r="B17" s="8"/>
    </row>
    <row r="18" spans="1:2" s="5" customFormat="1" x14ac:dyDescent="0.2">
      <c r="A18" s="37"/>
      <c r="B18" s="8"/>
    </row>
    <row r="19" spans="1:2" s="5" customFormat="1" x14ac:dyDescent="0.2">
      <c r="A19" s="37"/>
      <c r="B19" s="8"/>
    </row>
    <row r="20" spans="1:2" s="5" customFormat="1" x14ac:dyDescent="0.2">
      <c r="A20" s="37"/>
      <c r="B20" s="12"/>
    </row>
    <row r="21" spans="1:2" s="5" customFormat="1" x14ac:dyDescent="0.2">
      <c r="A21" s="37"/>
      <c r="B21" s="12"/>
    </row>
    <row r="22" spans="1:2" s="5" customFormat="1" x14ac:dyDescent="0.2">
      <c r="A22" s="37"/>
      <c r="B22" s="12"/>
    </row>
    <row r="23" spans="1:2" s="5" customFormat="1" x14ac:dyDescent="0.2">
      <c r="A23" s="37"/>
      <c r="B23" s="12"/>
    </row>
    <row r="24" spans="1:2" s="5" customFormat="1" x14ac:dyDescent="0.2">
      <c r="A24" s="37"/>
      <c r="B24" s="12"/>
    </row>
    <row r="25" spans="1:2" s="5" customFormat="1" x14ac:dyDescent="0.2">
      <c r="A25" s="37"/>
      <c r="B25" s="12"/>
    </row>
    <row r="26" spans="1:2" s="5" customFormat="1" x14ac:dyDescent="0.2">
      <c r="A26" s="37"/>
      <c r="B26" s="12"/>
    </row>
    <row r="27" spans="1:2" s="5" customFormat="1" x14ac:dyDescent="0.2">
      <c r="A27" s="37"/>
      <c r="B27" s="12"/>
    </row>
    <row r="28" spans="1:2" s="5" customFormat="1" x14ac:dyDescent="0.2">
      <c r="A28" s="37"/>
      <c r="B28" s="12"/>
    </row>
    <row r="29" spans="1:2" s="5" customFormat="1" x14ac:dyDescent="0.2">
      <c r="A29" s="37"/>
      <c r="B29" s="8"/>
    </row>
    <row r="30" spans="1:2" s="5" customFormat="1" x14ac:dyDescent="0.2">
      <c r="A30" s="37"/>
    </row>
    <row r="31" spans="1:2" s="5" customFormat="1" x14ac:dyDescent="0.2">
      <c r="A31" s="37"/>
    </row>
    <row r="32" spans="1:2" s="5" customFormat="1" x14ac:dyDescent="0.2">
      <c r="A32" s="37"/>
    </row>
    <row r="33" spans="1:1" s="5" customFormat="1" x14ac:dyDescent="0.2">
      <c r="A33" s="37"/>
    </row>
    <row r="34" spans="1:1" s="5" customFormat="1" x14ac:dyDescent="0.2">
      <c r="A34" s="37"/>
    </row>
    <row r="35" spans="1:1" s="5" customFormat="1" x14ac:dyDescent="0.2">
      <c r="A35" s="37"/>
    </row>
    <row r="36" spans="1:1" s="5" customFormat="1" x14ac:dyDescent="0.2">
      <c r="A36" s="37"/>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sheetData>
  <customSheetViews>
    <customSheetView guid="{8D2BE43A-F2EF-4076-B2E3-EC455DACFD6E}" scale="75">
      <selection activeCell="AA2" sqref="AA2"/>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customSheetView>
    <customSheetView guid="{34389477-5FA6-40B3-87C9-165B46F45329}" scale="75">
      <selection activeCell="AA2" sqref="AA2"/>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customSheetView>
    <customSheetView guid="{5055F99D-C3B4-42A1-8C71-2C8C19A0745E}" scale="75">
      <selection activeCell="AA2" sqref="AA2"/>
      <pageMargins left="0.75" right="0.75" top="1" bottom="1" header="0.5" footer="0.5"/>
      <pageSetup scale="80" orientation="landscape" verticalDpi="300" r:id="rId3"/>
      <headerFooter alignWithMargins="0">
        <oddHeader>&amp;C&amp;"Arial,Bold"&amp;14V3 Ballot Submission/Resolution Form</oddHeader>
        <oddFooter>&amp;L&amp;F [&amp;A]&amp;C&amp;P&amp;RMarch 2003</oddFooter>
      </headerFooter>
    </customSheetView>
    <customSheetView guid="{BB2AAE75-3044-4C77-88A1-7020196AB93A}" scale="75">
      <selection activeCell="AA2" sqref="AA2"/>
      <pageMargins left="0.75" right="0.75" top="1" bottom="1" header="0.5" footer="0.5"/>
      <pageSetup scale="80" orientation="landscape" verticalDpi="300" r:id="rId4"/>
      <headerFooter alignWithMargins="0">
        <oddHeader>&amp;C&amp;"Arial,Bold"&amp;14V3 Ballot Submission/Resolution Form</oddHeader>
        <oddFooter>&amp;L&amp;F [&amp;A]&amp;C&amp;P&amp;RMarch 2003</oddFooter>
      </headerFooter>
    </customSheetView>
    <customSheetView guid="{490331D8-C318-4B0F-B366-92662263E6FB}" scale="75">
      <selection activeCell="AA2" sqref="AA2"/>
      <pageMargins left="0.75" right="0.75" top="1" bottom="1" header="0.5" footer="0.5"/>
      <pageSetup scale="80" orientation="landscape" verticalDpi="300" r:id="rId5"/>
      <headerFooter alignWithMargins="0">
        <oddHeader>&amp;C&amp;"Arial,Bold"&amp;14V3 Ballot Submission/Resolution Form</oddHeader>
        <oddFooter>&amp;L&amp;F [&amp;A]&amp;C&amp;P&amp;RMarch 2003</oddFooter>
      </headerFooter>
    </customSheetView>
    <customSheetView guid="{969996EC-2958-4FED-850A-0A9758810918}" scale="75">
      <selection activeCell="AA2" sqref="AA2"/>
      <pageMargins left="0.75" right="0.75" top="1" bottom="1" header="0.5" footer="0.5"/>
      <pageSetup scale="80" orientation="landscape" verticalDpi="300" r:id="rId6"/>
      <headerFooter alignWithMargins="0">
        <oddHeader>&amp;C&amp;"Arial,Bold"&amp;14V3 Ballot Submission/Resolution Form</oddHeader>
        <oddFooter>&amp;L&amp;F [&amp;A]&amp;C&amp;P&amp;RMarch 2003</oddFooter>
      </headerFooter>
    </customSheetView>
  </customSheetViews>
  <phoneticPr fontId="0" type="noConversion"/>
  <pageMargins left="0.75" right="0.75" top="1" bottom="1" header="0.5" footer="0.5"/>
  <pageSetup scale="80" orientation="landscape" verticalDpi="300" r:id="rId7"/>
  <headerFooter alignWithMargins="0">
    <oddHeader>&amp;C&amp;"Arial,Bold"&amp;14V3 Ballot Submission/Resolution Form</oddHeader>
    <oddFooter>&amp;L&amp;F [&amp;A]&amp;C&amp;P&amp;RMarch 2003</oddFooter>
  </headerFooter>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80"/>
  <sheetViews>
    <sheetView workbookViewId="0">
      <pane ySplit="1" topLeftCell="A53" activePane="bottomLeft" state="frozen"/>
      <selection pane="bottomLeft" activeCell="B80" sqref="B80"/>
    </sheetView>
  </sheetViews>
  <sheetFormatPr defaultColWidth="29.28515625" defaultRowHeight="12.75" x14ac:dyDescent="0.2"/>
  <cols>
    <col min="1" max="1" width="23.140625" style="91" customWidth="1"/>
    <col min="2" max="2" width="21" style="80" customWidth="1"/>
    <col min="3" max="3" width="21.5703125" style="80" customWidth="1"/>
    <col min="4" max="4" width="73.140625" style="80" customWidth="1"/>
    <col min="5" max="16384" width="29.28515625" style="80"/>
  </cols>
  <sheetData>
    <row r="1" spans="1:5" s="78" customFormat="1" x14ac:dyDescent="0.2">
      <c r="A1" s="76" t="s">
        <v>191</v>
      </c>
      <c r="B1" s="77" t="s">
        <v>192</v>
      </c>
      <c r="C1" s="77" t="s">
        <v>193</v>
      </c>
      <c r="D1" s="77" t="s">
        <v>194</v>
      </c>
      <c r="E1" s="77" t="s">
        <v>195</v>
      </c>
    </row>
    <row r="2" spans="1:5" ht="14.25" x14ac:dyDescent="0.2">
      <c r="A2" s="79"/>
      <c r="C2" s="81"/>
      <c r="D2" s="82"/>
    </row>
    <row r="3" spans="1:5" ht="14.25" x14ac:dyDescent="0.2">
      <c r="A3" s="277" t="s">
        <v>4</v>
      </c>
      <c r="B3" s="280" t="s">
        <v>5</v>
      </c>
      <c r="C3" s="84" t="s">
        <v>127</v>
      </c>
      <c r="D3" s="85" t="s">
        <v>229</v>
      </c>
      <c r="E3" s="80" t="s">
        <v>196</v>
      </c>
    </row>
    <row r="4" spans="1:5" ht="28.5" x14ac:dyDescent="0.2">
      <c r="A4" s="278"/>
      <c r="B4" s="281"/>
      <c r="C4" s="84" t="s">
        <v>126</v>
      </c>
      <c r="D4" s="85" t="s">
        <v>197</v>
      </c>
      <c r="E4" s="80" t="s">
        <v>205</v>
      </c>
    </row>
    <row r="5" spans="1:5" ht="28.5" x14ac:dyDescent="0.2">
      <c r="A5" s="278"/>
      <c r="B5" s="281"/>
      <c r="C5" s="84" t="s">
        <v>189</v>
      </c>
      <c r="D5" s="85" t="s">
        <v>198</v>
      </c>
      <c r="E5" s="80" t="s">
        <v>205</v>
      </c>
    </row>
    <row r="6" spans="1:5" ht="14.25" x14ac:dyDescent="0.2">
      <c r="A6" s="278"/>
      <c r="B6" s="281"/>
      <c r="C6" s="84" t="s">
        <v>187</v>
      </c>
      <c r="D6" s="85" t="s">
        <v>199</v>
      </c>
      <c r="E6" s="80" t="s">
        <v>205</v>
      </c>
    </row>
    <row r="7" spans="1:5" ht="14.25" x14ac:dyDescent="0.2">
      <c r="A7" s="278"/>
      <c r="B7" s="281"/>
      <c r="C7" s="84" t="s">
        <v>104</v>
      </c>
      <c r="D7" s="85" t="s">
        <v>230</v>
      </c>
      <c r="E7" s="80" t="s">
        <v>196</v>
      </c>
    </row>
    <row r="8" spans="1:5" ht="14.25" x14ac:dyDescent="0.2">
      <c r="A8" s="278"/>
      <c r="B8" s="281"/>
      <c r="C8" s="84" t="s">
        <v>200</v>
      </c>
      <c r="D8" s="85" t="s">
        <v>201</v>
      </c>
      <c r="E8" s="80" t="s">
        <v>231</v>
      </c>
    </row>
    <row r="9" spans="1:5" ht="28.5" x14ac:dyDescent="0.2">
      <c r="A9" s="278"/>
      <c r="B9" s="281"/>
      <c r="C9" s="84" t="s">
        <v>186</v>
      </c>
      <c r="D9" s="85" t="s">
        <v>202</v>
      </c>
      <c r="E9" s="80" t="s">
        <v>205</v>
      </c>
    </row>
    <row r="10" spans="1:5" ht="14.25" x14ac:dyDescent="0.2">
      <c r="A10" s="278"/>
      <c r="B10" s="281"/>
      <c r="C10" s="84" t="s">
        <v>232</v>
      </c>
      <c r="D10" s="85" t="s">
        <v>203</v>
      </c>
      <c r="E10" s="80" t="s">
        <v>233</v>
      </c>
    </row>
    <row r="11" spans="1:5" ht="14.25" x14ac:dyDescent="0.2">
      <c r="A11" s="279"/>
      <c r="B11" s="282"/>
      <c r="C11" s="84" t="s">
        <v>234</v>
      </c>
      <c r="D11" s="85" t="s">
        <v>235</v>
      </c>
      <c r="E11" s="80" t="s">
        <v>196</v>
      </c>
    </row>
    <row r="12" spans="1:5" x14ac:dyDescent="0.2">
      <c r="A12" s="79"/>
    </row>
    <row r="13" spans="1:5" ht="28.5" x14ac:dyDescent="0.2">
      <c r="A13" s="136" t="s">
        <v>60</v>
      </c>
      <c r="B13" s="137" t="s">
        <v>61</v>
      </c>
      <c r="C13" s="84" t="s">
        <v>130</v>
      </c>
      <c r="D13" s="85" t="s">
        <v>62</v>
      </c>
      <c r="E13" s="80" t="s">
        <v>196</v>
      </c>
    </row>
    <row r="14" spans="1:5" ht="14.25" x14ac:dyDescent="0.2">
      <c r="A14" s="90"/>
      <c r="C14" s="81"/>
      <c r="D14" s="82"/>
    </row>
    <row r="15" spans="1:5" ht="14.25" x14ac:dyDescent="0.2">
      <c r="A15" s="89" t="s">
        <v>151</v>
      </c>
      <c r="B15" s="86" t="s">
        <v>244</v>
      </c>
      <c r="C15" s="84" t="s">
        <v>55</v>
      </c>
      <c r="D15" s="85" t="s">
        <v>56</v>
      </c>
      <c r="E15" s="80" t="s">
        <v>196</v>
      </c>
    </row>
    <row r="16" spans="1:5" ht="14.25" x14ac:dyDescent="0.2">
      <c r="A16" s="90"/>
      <c r="C16" s="81"/>
      <c r="D16" s="82"/>
    </row>
    <row r="17" spans="1:5" ht="14.25" x14ac:dyDescent="0.2">
      <c r="A17" s="89" t="s">
        <v>57</v>
      </c>
      <c r="B17" s="86" t="s">
        <v>58</v>
      </c>
      <c r="C17" s="84" t="s">
        <v>57</v>
      </c>
      <c r="D17" s="85" t="s">
        <v>59</v>
      </c>
      <c r="E17" s="80" t="s">
        <v>196</v>
      </c>
    </row>
    <row r="18" spans="1:5" ht="14.25" x14ac:dyDescent="0.2">
      <c r="A18" s="90"/>
      <c r="C18" s="81"/>
      <c r="D18" s="82"/>
    </row>
    <row r="19" spans="1:5" ht="14.25" x14ac:dyDescent="0.2">
      <c r="A19" s="277" t="s">
        <v>144</v>
      </c>
      <c r="B19" s="277" t="s">
        <v>204</v>
      </c>
      <c r="C19" s="84" t="s">
        <v>134</v>
      </c>
      <c r="D19" s="85" t="s">
        <v>8</v>
      </c>
      <c r="E19" s="80" t="s">
        <v>196</v>
      </c>
    </row>
    <row r="20" spans="1:5" ht="14.25" x14ac:dyDescent="0.2">
      <c r="A20" s="278"/>
      <c r="B20" s="278"/>
      <c r="C20" s="84" t="s">
        <v>7</v>
      </c>
      <c r="D20" s="85" t="s">
        <v>10</v>
      </c>
      <c r="E20" s="80" t="s">
        <v>196</v>
      </c>
    </row>
    <row r="21" spans="1:5" ht="14.25" x14ac:dyDescent="0.2">
      <c r="A21" s="278"/>
      <c r="B21" s="278"/>
      <c r="C21" s="84" t="s">
        <v>135</v>
      </c>
      <c r="D21" s="85" t="s">
        <v>9</v>
      </c>
      <c r="E21" s="80" t="s">
        <v>196</v>
      </c>
    </row>
    <row r="22" spans="1:5" ht="14.25" x14ac:dyDescent="0.2">
      <c r="A22" s="79"/>
      <c r="C22" s="81"/>
      <c r="D22" s="82"/>
    </row>
    <row r="23" spans="1:5" ht="14.25" x14ac:dyDescent="0.2">
      <c r="A23" s="277" t="s">
        <v>31</v>
      </c>
      <c r="B23" s="277" t="s">
        <v>32</v>
      </c>
      <c r="C23" s="84" t="s">
        <v>33</v>
      </c>
      <c r="D23" s="85" t="s">
        <v>35</v>
      </c>
      <c r="E23" s="80" t="s">
        <v>196</v>
      </c>
    </row>
    <row r="24" spans="1:5" ht="14.25" x14ac:dyDescent="0.2">
      <c r="A24" s="278"/>
      <c r="B24" s="278"/>
      <c r="C24" s="84" t="s">
        <v>31</v>
      </c>
      <c r="D24" s="85" t="s">
        <v>34</v>
      </c>
      <c r="E24" s="80" t="s">
        <v>196</v>
      </c>
    </row>
    <row r="25" spans="1:5" ht="14.25" x14ac:dyDescent="0.2">
      <c r="A25" s="90"/>
      <c r="C25" s="81"/>
      <c r="D25" s="82"/>
    </row>
    <row r="26" spans="1:5" ht="14.25" x14ac:dyDescent="0.2">
      <c r="A26" s="277" t="s">
        <v>146</v>
      </c>
      <c r="B26" s="280" t="s">
        <v>206</v>
      </c>
      <c r="C26" s="84" t="s">
        <v>188</v>
      </c>
      <c r="D26" s="85" t="s">
        <v>11</v>
      </c>
      <c r="E26" s="80" t="s">
        <v>205</v>
      </c>
    </row>
    <row r="27" spans="1:5" ht="14.25" x14ac:dyDescent="0.2">
      <c r="A27" s="278"/>
      <c r="B27" s="281"/>
      <c r="C27" s="87" t="s">
        <v>171</v>
      </c>
      <c r="D27" s="85" t="s">
        <v>236</v>
      </c>
      <c r="E27" s="80" t="s">
        <v>205</v>
      </c>
    </row>
    <row r="28" spans="1:5" ht="14.25" x14ac:dyDescent="0.2">
      <c r="A28" s="278"/>
      <c r="B28" s="281"/>
      <c r="C28" s="87" t="s">
        <v>23</v>
      </c>
      <c r="D28" s="85" t="s">
        <v>24</v>
      </c>
      <c r="E28" s="80" t="s">
        <v>205</v>
      </c>
    </row>
    <row r="29" spans="1:5" ht="14.25" x14ac:dyDescent="0.2">
      <c r="A29" s="278"/>
      <c r="B29" s="281"/>
      <c r="C29" s="87" t="s">
        <v>25</v>
      </c>
      <c r="D29" s="85" t="s">
        <v>26</v>
      </c>
      <c r="E29" s="80" t="s">
        <v>205</v>
      </c>
    </row>
    <row r="30" spans="1:5" ht="14.25" x14ac:dyDescent="0.2">
      <c r="A30" s="278"/>
      <c r="B30" s="281"/>
      <c r="C30" s="87" t="s">
        <v>21</v>
      </c>
      <c r="D30" s="85" t="s">
        <v>22</v>
      </c>
      <c r="E30" s="80" t="s">
        <v>205</v>
      </c>
    </row>
    <row r="31" spans="1:5" ht="14.25" x14ac:dyDescent="0.2">
      <c r="A31" s="79"/>
      <c r="C31" s="88"/>
      <c r="D31" s="82"/>
    </row>
    <row r="32" spans="1:5" ht="27.75" customHeight="1" x14ac:dyDescent="0.2">
      <c r="A32" s="136" t="s">
        <v>145</v>
      </c>
      <c r="B32" s="137" t="s">
        <v>13</v>
      </c>
      <c r="C32" s="84" t="s">
        <v>130</v>
      </c>
      <c r="D32" s="85" t="s">
        <v>12</v>
      </c>
      <c r="E32" s="80" t="s">
        <v>196</v>
      </c>
    </row>
    <row r="33" spans="1:5" ht="14.25" x14ac:dyDescent="0.2">
      <c r="A33" s="79"/>
      <c r="C33" s="81"/>
      <c r="D33" s="82"/>
    </row>
    <row r="34" spans="1:5" ht="14.25" x14ac:dyDescent="0.2">
      <c r="A34" s="277" t="s">
        <v>147</v>
      </c>
      <c r="B34" s="277" t="s">
        <v>207</v>
      </c>
      <c r="C34" s="84" t="s">
        <v>237</v>
      </c>
      <c r="D34" s="85" t="s">
        <v>6</v>
      </c>
      <c r="E34" s="80" t="s">
        <v>196</v>
      </c>
    </row>
    <row r="35" spans="1:5" ht="14.25" x14ac:dyDescent="0.2">
      <c r="A35" s="278"/>
      <c r="B35" s="278"/>
      <c r="C35" s="84" t="s">
        <v>19</v>
      </c>
      <c r="D35" s="85" t="s">
        <v>18</v>
      </c>
      <c r="E35" s="80" t="s">
        <v>196</v>
      </c>
    </row>
    <row r="36" spans="1:5" ht="14.25" x14ac:dyDescent="0.2">
      <c r="A36" s="278"/>
      <c r="B36" s="278"/>
      <c r="C36" s="84" t="s">
        <v>39</v>
      </c>
      <c r="D36" s="85" t="s">
        <v>40</v>
      </c>
      <c r="E36" s="80" t="s">
        <v>196</v>
      </c>
    </row>
    <row r="37" spans="1:5" ht="14.25" x14ac:dyDescent="0.2">
      <c r="A37" s="278"/>
      <c r="B37" s="278"/>
      <c r="C37" s="84" t="s">
        <v>128</v>
      </c>
      <c r="D37" s="85" t="s">
        <v>208</v>
      </c>
      <c r="E37" s="80" t="s">
        <v>196</v>
      </c>
    </row>
    <row r="38" spans="1:5" ht="14.25" x14ac:dyDescent="0.2">
      <c r="A38" s="278"/>
      <c r="B38" s="278"/>
      <c r="C38" s="84" t="s">
        <v>238</v>
      </c>
      <c r="D38" s="85" t="s">
        <v>239</v>
      </c>
      <c r="E38" s="80" t="s">
        <v>196</v>
      </c>
    </row>
    <row r="39" spans="1:5" ht="14.25" x14ac:dyDescent="0.2">
      <c r="A39" s="278"/>
      <c r="B39" s="278"/>
      <c r="C39" s="84" t="s">
        <v>14</v>
      </c>
      <c r="D39" s="85" t="s">
        <v>15</v>
      </c>
      <c r="E39" s="80" t="s">
        <v>196</v>
      </c>
    </row>
    <row r="40" spans="1:5" ht="14.25" x14ac:dyDescent="0.2">
      <c r="A40" s="278"/>
      <c r="B40" s="278"/>
      <c r="C40" s="84" t="s">
        <v>16</v>
      </c>
      <c r="D40" s="85" t="s">
        <v>17</v>
      </c>
      <c r="E40" s="80" t="s">
        <v>196</v>
      </c>
    </row>
    <row r="41" spans="1:5" ht="14.25" x14ac:dyDescent="0.2">
      <c r="A41" s="278"/>
      <c r="B41" s="278"/>
      <c r="C41" s="84" t="s">
        <v>129</v>
      </c>
      <c r="D41" s="85" t="s">
        <v>209</v>
      </c>
      <c r="E41" s="80" t="s">
        <v>196</v>
      </c>
    </row>
    <row r="42" spans="1:5" ht="14.25" x14ac:dyDescent="0.2">
      <c r="A42" s="278"/>
      <c r="B42" s="278"/>
      <c r="C42" s="84" t="s">
        <v>37</v>
      </c>
      <c r="D42" s="85" t="s">
        <v>38</v>
      </c>
      <c r="E42" s="80" t="s">
        <v>196</v>
      </c>
    </row>
    <row r="43" spans="1:5" ht="14.25" x14ac:dyDescent="0.2">
      <c r="A43" s="278"/>
      <c r="B43" s="278"/>
      <c r="C43" s="84" t="s">
        <v>49</v>
      </c>
      <c r="D43" s="85" t="s">
        <v>50</v>
      </c>
      <c r="E43" s="80" t="s">
        <v>196</v>
      </c>
    </row>
    <row r="44" spans="1:5" ht="14.25" x14ac:dyDescent="0.2">
      <c r="A44" s="79"/>
      <c r="C44" s="81"/>
      <c r="D44" s="82"/>
    </row>
    <row r="45" spans="1:5" ht="14.25" x14ac:dyDescent="0.2">
      <c r="A45" s="79"/>
      <c r="C45" s="81"/>
      <c r="D45" s="82"/>
    </row>
    <row r="46" spans="1:5" ht="14.25" x14ac:dyDescent="0.2">
      <c r="A46" s="277" t="s">
        <v>132</v>
      </c>
      <c r="B46" s="283" t="s">
        <v>210</v>
      </c>
      <c r="C46" s="84" t="s">
        <v>132</v>
      </c>
      <c r="D46" s="85" t="s">
        <v>240</v>
      </c>
      <c r="E46" s="80" t="s">
        <v>196</v>
      </c>
    </row>
    <row r="47" spans="1:5" ht="14.25" x14ac:dyDescent="0.2">
      <c r="A47" s="278"/>
      <c r="B47" s="284"/>
      <c r="C47" s="84" t="s">
        <v>27</v>
      </c>
      <c r="D47" s="85" t="s">
        <v>28</v>
      </c>
      <c r="E47" s="80" t="s">
        <v>196</v>
      </c>
    </row>
    <row r="48" spans="1:5" ht="14.25" x14ac:dyDescent="0.2">
      <c r="A48" s="278"/>
      <c r="B48" s="285"/>
      <c r="C48" s="84" t="s">
        <v>131</v>
      </c>
      <c r="D48" s="85" t="s">
        <v>29</v>
      </c>
      <c r="E48" s="80" t="s">
        <v>196</v>
      </c>
    </row>
    <row r="49" spans="1:5" ht="14.25" x14ac:dyDescent="0.2">
      <c r="A49" s="79"/>
      <c r="C49" s="81"/>
      <c r="D49" s="82"/>
    </row>
    <row r="50" spans="1:5" ht="14.25" x14ac:dyDescent="0.2">
      <c r="A50" s="89" t="s">
        <v>148</v>
      </c>
      <c r="B50" s="86" t="s">
        <v>211</v>
      </c>
      <c r="C50" s="84" t="s">
        <v>148</v>
      </c>
      <c r="D50" s="85" t="s">
        <v>20</v>
      </c>
      <c r="E50" s="80" t="s">
        <v>196</v>
      </c>
    </row>
    <row r="51" spans="1:5" ht="14.25" x14ac:dyDescent="0.2">
      <c r="A51" s="90"/>
      <c r="C51" s="81"/>
      <c r="D51" s="82"/>
    </row>
    <row r="52" spans="1:5" ht="14.25" x14ac:dyDescent="0.2">
      <c r="A52" s="89" t="s">
        <v>133</v>
      </c>
      <c r="B52" s="86" t="s">
        <v>221</v>
      </c>
      <c r="C52" s="84" t="s">
        <v>133</v>
      </c>
      <c r="D52" s="85" t="s">
        <v>30</v>
      </c>
      <c r="E52" s="80" t="s">
        <v>196</v>
      </c>
    </row>
    <row r="53" spans="1:5" ht="14.25" x14ac:dyDescent="0.2">
      <c r="A53" s="90"/>
      <c r="C53" s="81"/>
      <c r="D53" s="82"/>
    </row>
    <row r="54" spans="1:5" ht="14.25" x14ac:dyDescent="0.2">
      <c r="A54" s="277" t="s">
        <v>43</v>
      </c>
      <c r="B54" s="280" t="s">
        <v>47</v>
      </c>
      <c r="C54" s="84" t="s">
        <v>36</v>
      </c>
      <c r="D54" s="85" t="s">
        <v>48</v>
      </c>
      <c r="E54" s="80" t="s">
        <v>196</v>
      </c>
    </row>
    <row r="55" spans="1:5" ht="14.25" x14ac:dyDescent="0.2">
      <c r="A55" s="278"/>
      <c r="B55" s="281"/>
      <c r="C55" s="84" t="s">
        <v>45</v>
      </c>
      <c r="D55" s="85" t="s">
        <v>44</v>
      </c>
      <c r="E55" s="80" t="s">
        <v>196</v>
      </c>
    </row>
    <row r="56" spans="1:5" ht="14.25" x14ac:dyDescent="0.2">
      <c r="A56" s="278"/>
      <c r="B56" s="282"/>
      <c r="C56" s="84" t="s">
        <v>166</v>
      </c>
      <c r="D56" s="85" t="s">
        <v>46</v>
      </c>
      <c r="E56" s="80" t="s">
        <v>196</v>
      </c>
    </row>
    <row r="57" spans="1:5" ht="14.25" x14ac:dyDescent="0.2">
      <c r="A57" s="90"/>
      <c r="C57" s="81"/>
      <c r="D57" s="82"/>
    </row>
    <row r="58" spans="1:5" ht="14.25" x14ac:dyDescent="0.2">
      <c r="A58" s="277" t="s">
        <v>158</v>
      </c>
      <c r="B58" s="277" t="s">
        <v>158</v>
      </c>
      <c r="C58" s="84" t="s">
        <v>156</v>
      </c>
      <c r="D58" s="85" t="s">
        <v>212</v>
      </c>
      <c r="E58" s="80" t="s">
        <v>241</v>
      </c>
    </row>
    <row r="59" spans="1:5" ht="14.25" x14ac:dyDescent="0.2">
      <c r="A59" s="278"/>
      <c r="B59" s="278"/>
      <c r="C59" s="84" t="s">
        <v>155</v>
      </c>
      <c r="D59" s="85" t="s">
        <v>213</v>
      </c>
      <c r="E59" s="80" t="s">
        <v>241</v>
      </c>
    </row>
    <row r="60" spans="1:5" ht="14.25" x14ac:dyDescent="0.2">
      <c r="A60" s="90"/>
      <c r="C60" s="81"/>
      <c r="D60" s="82"/>
    </row>
    <row r="61" spans="1:5" ht="14.25" x14ac:dyDescent="0.2">
      <c r="A61" s="277" t="s">
        <v>143</v>
      </c>
      <c r="B61" s="277" t="s">
        <v>214</v>
      </c>
      <c r="C61" s="84" t="s">
        <v>41</v>
      </c>
      <c r="D61" s="85" t="s">
        <v>42</v>
      </c>
      <c r="E61" s="80" t="s">
        <v>196</v>
      </c>
    </row>
    <row r="62" spans="1:5" ht="14.25" x14ac:dyDescent="0.2">
      <c r="A62" s="278"/>
      <c r="B62" s="278"/>
      <c r="C62" s="84" t="s">
        <v>165</v>
      </c>
      <c r="D62" s="85" t="s">
        <v>242</v>
      </c>
      <c r="E62" s="80" t="s">
        <v>196</v>
      </c>
    </row>
    <row r="63" spans="1:5" ht="14.25" x14ac:dyDescent="0.2">
      <c r="A63" s="79"/>
      <c r="C63" s="81"/>
      <c r="D63" s="82"/>
    </row>
    <row r="64" spans="1:5" ht="14.25" x14ac:dyDescent="0.2">
      <c r="A64" s="83" t="s">
        <v>153</v>
      </c>
      <c r="B64" s="86" t="s">
        <v>215</v>
      </c>
      <c r="C64" s="84" t="s">
        <v>131</v>
      </c>
      <c r="D64" s="85" t="s">
        <v>243</v>
      </c>
      <c r="E64" s="80" t="s">
        <v>196</v>
      </c>
    </row>
    <row r="66" spans="1:5" ht="14.25" x14ac:dyDescent="0.2">
      <c r="A66" s="277" t="s">
        <v>149</v>
      </c>
      <c r="B66" s="277" t="s">
        <v>220</v>
      </c>
      <c r="C66" s="84" t="s">
        <v>51</v>
      </c>
      <c r="D66" s="85" t="s">
        <v>52</v>
      </c>
      <c r="E66" s="80" t="s">
        <v>196</v>
      </c>
    </row>
    <row r="67" spans="1:5" ht="14.25" x14ac:dyDescent="0.2">
      <c r="A67" s="278"/>
      <c r="B67" s="278"/>
      <c r="C67" s="84" t="s">
        <v>53</v>
      </c>
      <c r="D67" s="85" t="s">
        <v>54</v>
      </c>
      <c r="E67" s="80" t="s">
        <v>196</v>
      </c>
    </row>
    <row r="68" spans="1:5" ht="14.25" x14ac:dyDescent="0.2">
      <c r="A68" s="79"/>
      <c r="C68" s="81"/>
      <c r="D68" s="82"/>
    </row>
    <row r="69" spans="1:5" ht="14.25" x14ac:dyDescent="0.2">
      <c r="A69" s="277" t="s">
        <v>150</v>
      </c>
      <c r="B69" s="277" t="s">
        <v>216</v>
      </c>
      <c r="C69" s="84" t="s">
        <v>157</v>
      </c>
      <c r="D69" s="85" t="s">
        <v>217</v>
      </c>
      <c r="E69" s="80" t="s">
        <v>205</v>
      </c>
    </row>
    <row r="70" spans="1:5" ht="14.25" x14ac:dyDescent="0.2">
      <c r="A70" s="278"/>
      <c r="B70" s="278"/>
      <c r="C70" s="84" t="s">
        <v>154</v>
      </c>
      <c r="D70" s="85" t="s">
        <v>218</v>
      </c>
      <c r="E70" s="80" t="s">
        <v>241</v>
      </c>
    </row>
    <row r="72" spans="1:5" x14ac:dyDescent="0.2">
      <c r="A72" s="79" t="s">
        <v>248</v>
      </c>
      <c r="B72" s="80" t="s">
        <v>66</v>
      </c>
    </row>
    <row r="73" spans="1:5" x14ac:dyDescent="0.2">
      <c r="A73" s="79" t="s">
        <v>63</v>
      </c>
      <c r="B73" s="80" t="s">
        <v>64</v>
      </c>
    </row>
    <row r="74" spans="1:5" x14ac:dyDescent="0.2">
      <c r="A74" s="79" t="s">
        <v>142</v>
      </c>
      <c r="B74" s="80" t="s">
        <v>219</v>
      </c>
    </row>
    <row r="75" spans="1:5" x14ac:dyDescent="0.2">
      <c r="A75" s="79" t="s">
        <v>152</v>
      </c>
      <c r="B75" s="80" t="s">
        <v>222</v>
      </c>
    </row>
    <row r="76" spans="1:5" x14ac:dyDescent="0.2">
      <c r="A76" s="151" t="s">
        <v>302</v>
      </c>
      <c r="B76" s="152" t="s">
        <v>303</v>
      </c>
    </row>
    <row r="77" spans="1:5" x14ac:dyDescent="0.2">
      <c r="A77" s="151" t="s">
        <v>304</v>
      </c>
      <c r="B77" s="152" t="s">
        <v>305</v>
      </c>
    </row>
    <row r="78" spans="1:5" x14ac:dyDescent="0.2">
      <c r="A78" s="151" t="s">
        <v>306</v>
      </c>
      <c r="B78" s="152" t="s">
        <v>307</v>
      </c>
    </row>
    <row r="79" spans="1:5" x14ac:dyDescent="0.2">
      <c r="A79" s="151" t="s">
        <v>308</v>
      </c>
      <c r="B79" s="152" t="s">
        <v>309</v>
      </c>
    </row>
    <row r="80" spans="1:5" x14ac:dyDescent="0.2">
      <c r="A80" s="151" t="s">
        <v>310</v>
      </c>
      <c r="B80" s="152" t="s">
        <v>311</v>
      </c>
    </row>
  </sheetData>
  <customSheetViews>
    <customSheetView guid="{8D2BE43A-F2EF-4076-B2E3-EC455DACFD6E}">
      <pane ySplit="1" topLeftCell="A53" activePane="bottomLeft" state="frozen"/>
      <selection pane="bottomLeft" activeCell="B80" sqref="B80"/>
      <pageMargins left="0.75" right="0.75" top="1" bottom="1" header="0.5" footer="0.5"/>
      <pageSetup orientation="portrait" r:id="rId1"/>
      <headerFooter alignWithMargins="0"/>
    </customSheetView>
    <customSheetView guid="{34389477-5FA6-40B3-87C9-165B46F45329}">
      <pane ySplit="1" topLeftCell="A53" activePane="bottomLeft" state="frozen"/>
      <selection pane="bottomLeft" activeCell="B80" sqref="B80"/>
      <pageMargins left="0.75" right="0.75" top="1" bottom="1" header="0.5" footer="0.5"/>
      <pageSetup orientation="portrait" r:id="rId2"/>
      <headerFooter alignWithMargins="0"/>
    </customSheetView>
    <customSheetView guid="{5055F99D-C3B4-42A1-8C71-2C8C19A0745E}">
      <pane ySplit="1" topLeftCell="A53" activePane="bottomLeft" state="frozen"/>
      <selection pane="bottomLeft" activeCell="B80" sqref="B80"/>
      <pageMargins left="0.75" right="0.75" top="1" bottom="1" header="0.5" footer="0.5"/>
      <pageSetup orientation="portrait" r:id="rId3"/>
      <headerFooter alignWithMargins="0"/>
    </customSheetView>
    <customSheetView guid="{BB2AAE75-3044-4C77-88A1-7020196AB93A}">
      <pane ySplit="1" topLeftCell="A53" activePane="bottomLeft" state="frozen"/>
      <selection pane="bottomLeft" activeCell="B80" sqref="B80"/>
      <pageMargins left="0.75" right="0.75" top="1" bottom="1" header="0.5" footer="0.5"/>
      <pageSetup orientation="portrait" r:id="rId4"/>
      <headerFooter alignWithMargins="0"/>
    </customSheetView>
    <customSheetView guid="{490331D8-C318-4B0F-B366-92662263E6FB}">
      <pane ySplit="1" topLeftCell="A53" activePane="bottomLeft" state="frozen"/>
      <selection pane="bottomLeft" activeCell="B80" sqref="B80"/>
      <pageMargins left="0.75" right="0.75" top="1" bottom="1" header="0.5" footer="0.5"/>
      <pageSetup orientation="portrait" r:id="rId5"/>
      <headerFooter alignWithMargins="0"/>
    </customSheetView>
    <customSheetView guid="{969996EC-2958-4FED-850A-0A9758810918}">
      <pane ySplit="1" topLeftCell="A53" activePane="bottomLeft" state="frozen"/>
      <selection pane="bottomLeft" activeCell="B80" sqref="B80"/>
      <pageMargins left="0.75" right="0.75" top="1" bottom="1" header="0.5" footer="0.5"/>
      <pageSetup orientation="portrait" r:id="rId6"/>
      <headerFooter alignWithMargins="0"/>
    </customSheetView>
  </customSheetViews>
  <mergeCells count="22">
    <mergeCell ref="A69:A70"/>
    <mergeCell ref="B69:B70"/>
    <mergeCell ref="A58:A59"/>
    <mergeCell ref="B58:B59"/>
    <mergeCell ref="A61:A62"/>
    <mergeCell ref="B61:B62"/>
    <mergeCell ref="A66:A67"/>
    <mergeCell ref="B66:B67"/>
    <mergeCell ref="A54:A56"/>
    <mergeCell ref="B54:B56"/>
    <mergeCell ref="A26:A30"/>
    <mergeCell ref="B26:B30"/>
    <mergeCell ref="A34:A43"/>
    <mergeCell ref="B34:B43"/>
    <mergeCell ref="A3:A11"/>
    <mergeCell ref="B3:B11"/>
    <mergeCell ref="A19:A21"/>
    <mergeCell ref="B19:B21"/>
    <mergeCell ref="A46:A48"/>
    <mergeCell ref="B46:B48"/>
    <mergeCell ref="A23:A24"/>
    <mergeCell ref="B23:B24"/>
  </mergeCells>
  <phoneticPr fontId="0" type="noConversion"/>
  <pageMargins left="0.75" right="0.75" top="1" bottom="1" header="0.5" footer="0.5"/>
  <pageSetup orientation="portrait"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F241"/>
  <sheetViews>
    <sheetView topLeftCell="E19" zoomScaleNormal="100" workbookViewId="0">
      <selection activeCell="F32" sqref="F32"/>
    </sheetView>
  </sheetViews>
  <sheetFormatPr defaultRowHeight="12.75" x14ac:dyDescent="0.2"/>
  <cols>
    <col min="1" max="1" width="19.5703125" style="36" customWidth="1"/>
    <col min="2" max="2" width="10" style="3" bestFit="1" customWidth="1"/>
    <col min="3" max="3" width="10.42578125" style="3" bestFit="1" customWidth="1"/>
    <col min="4" max="4" width="14.28515625" style="3" bestFit="1" customWidth="1"/>
    <col min="5" max="5" width="6.28515625" style="3" customWidth="1"/>
    <col min="6" max="6" width="31.42578125" style="3"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9.140625" style="3"/>
  </cols>
  <sheetData>
    <row r="1" spans="1:32" x14ac:dyDescent="0.2">
      <c r="A1" s="36" t="s">
        <v>172</v>
      </c>
    </row>
    <row r="3" spans="1:32" s="42" customFormat="1" ht="18.75" customHeight="1" x14ac:dyDescent="0.2">
      <c r="A3" s="38"/>
      <c r="B3" s="39"/>
      <c r="C3" s="40"/>
      <c r="D3" s="40"/>
      <c r="E3" s="40"/>
      <c r="F3" s="40"/>
      <c r="G3" s="41"/>
      <c r="H3" s="41"/>
      <c r="I3" s="41"/>
      <c r="J3" s="41"/>
    </row>
    <row r="4" spans="1:32" s="42" customFormat="1" ht="45.75" customHeight="1" x14ac:dyDescent="0.2">
      <c r="B4" s="41"/>
      <c r="C4" s="41"/>
      <c r="D4" s="41"/>
      <c r="F4" s="41"/>
      <c r="G4" s="41"/>
      <c r="H4" s="40"/>
    </row>
    <row r="5" spans="1:32" s="42" customFormat="1" ht="34.5" customHeight="1" x14ac:dyDescent="0.2">
      <c r="A5" s="38"/>
      <c r="B5" s="43"/>
      <c r="C5" s="43"/>
      <c r="D5" s="43"/>
      <c r="E5" s="43"/>
      <c r="F5" s="43"/>
      <c r="G5" s="43"/>
      <c r="H5" s="43"/>
      <c r="I5" s="43"/>
      <c r="J5" s="43"/>
      <c r="K5" s="43"/>
      <c r="L5" s="43"/>
      <c r="M5" s="43"/>
      <c r="N5" s="40"/>
      <c r="O5" s="40"/>
      <c r="P5" s="40"/>
      <c r="Q5" s="43"/>
      <c r="R5" s="43"/>
      <c r="S5" s="40"/>
      <c r="T5" s="40"/>
      <c r="U5" s="40"/>
    </row>
    <row r="6" spans="1:32" s="42" customFormat="1" ht="17.25" customHeight="1" x14ac:dyDescent="0.2">
      <c r="A6" s="38"/>
      <c r="B6" s="43"/>
      <c r="E6" s="44"/>
      <c r="F6" s="44"/>
      <c r="G6" s="44"/>
      <c r="H6" s="44"/>
    </row>
    <row r="7" spans="1:32" s="42" customFormat="1" ht="29.25" customHeight="1" x14ac:dyDescent="0.2">
      <c r="A7" s="38"/>
      <c r="B7" s="41"/>
      <c r="C7" s="41"/>
      <c r="D7" s="41"/>
      <c r="E7" s="41"/>
      <c r="F7" s="41"/>
      <c r="G7" s="41"/>
      <c r="H7" s="41"/>
      <c r="I7" s="41"/>
      <c r="J7" s="43"/>
      <c r="K7" s="41"/>
      <c r="L7" s="40"/>
      <c r="M7" s="41"/>
      <c r="N7" s="41"/>
      <c r="O7" s="41"/>
      <c r="P7" s="41"/>
      <c r="R7" s="41"/>
      <c r="S7" s="41"/>
      <c r="T7" s="41"/>
      <c r="U7" s="41"/>
      <c r="V7" s="41"/>
      <c r="W7" s="41"/>
      <c r="X7" s="41"/>
      <c r="Y7" s="41"/>
      <c r="Z7" s="41"/>
      <c r="AA7" s="41"/>
      <c r="AB7" s="41"/>
      <c r="AC7" s="41"/>
      <c r="AD7" s="41"/>
      <c r="AE7" s="41"/>
      <c r="AF7" s="41"/>
    </row>
    <row r="8" spans="1:32" s="42" customFormat="1" ht="34.5" customHeight="1" x14ac:dyDescent="0.2">
      <c r="A8" s="38"/>
      <c r="B8" s="43"/>
      <c r="C8" s="43"/>
      <c r="D8" s="43"/>
      <c r="E8" s="43"/>
      <c r="F8" s="43"/>
      <c r="G8" s="43"/>
      <c r="H8" s="43"/>
      <c r="I8" s="40"/>
      <c r="J8" s="40"/>
      <c r="K8" s="43"/>
      <c r="L8" s="43"/>
      <c r="M8" s="40"/>
      <c r="N8" s="40"/>
    </row>
    <row r="9" spans="1:32" x14ac:dyDescent="0.2">
      <c r="A9" s="50"/>
      <c r="B9" s="43" t="s">
        <v>140</v>
      </c>
      <c r="C9" s="43" t="s">
        <v>179</v>
      </c>
      <c r="D9" s="43"/>
    </row>
    <row r="10" spans="1:32" ht="50.25" customHeight="1" x14ac:dyDescent="0.2">
      <c r="A10" s="38" t="s">
        <v>72</v>
      </c>
    </row>
    <row r="11" spans="1:32" x14ac:dyDescent="0.2">
      <c r="A11" s="38" t="s">
        <v>73</v>
      </c>
    </row>
    <row r="12" spans="1:32" x14ac:dyDescent="0.2">
      <c r="A12" s="38" t="s">
        <v>77</v>
      </c>
    </row>
    <row r="13" spans="1:32" ht="15" customHeight="1" x14ac:dyDescent="0.2">
      <c r="A13" s="38"/>
      <c r="I13" s="5"/>
      <c r="J13" s="5"/>
    </row>
    <row r="14" spans="1:32" s="5" customFormat="1" x14ac:dyDescent="0.2"/>
    <row r="15" spans="1:32" s="5" customFormat="1" x14ac:dyDescent="0.2">
      <c r="A15" s="37"/>
      <c r="I15" s="35"/>
      <c r="J15" s="35"/>
    </row>
    <row r="16" spans="1:32" s="35" customFormat="1" x14ac:dyDescent="0.2">
      <c r="A16" s="36"/>
      <c r="B16" s="5"/>
      <c r="I16" s="5"/>
      <c r="J16" s="5"/>
    </row>
    <row r="17" spans="1:11" s="5" customFormat="1" x14ac:dyDescent="0.2">
      <c r="A17" s="111" t="s">
        <v>76</v>
      </c>
      <c r="B17" s="5" t="s">
        <v>78</v>
      </c>
    </row>
    <row r="18" spans="1:11" s="5" customFormat="1" x14ac:dyDescent="0.2">
      <c r="A18" s="37"/>
      <c r="B18" s="8"/>
    </row>
    <row r="19" spans="1:11" s="5" customFormat="1" x14ac:dyDescent="0.2">
      <c r="A19" s="40"/>
      <c r="B19" s="8"/>
    </row>
    <row r="20" spans="1:11" s="5" customFormat="1" ht="76.5" x14ac:dyDescent="0.2">
      <c r="A20" s="40" t="s">
        <v>86</v>
      </c>
      <c r="B20" s="41" t="s">
        <v>87</v>
      </c>
      <c r="C20" s="41" t="s">
        <v>88</v>
      </c>
      <c r="D20" s="41" t="s">
        <v>89</v>
      </c>
      <c r="E20" s="41" t="s">
        <v>90</v>
      </c>
      <c r="F20" s="41" t="s">
        <v>91</v>
      </c>
      <c r="G20" s="41" t="s">
        <v>68</v>
      </c>
      <c r="H20" s="41" t="s">
        <v>69</v>
      </c>
      <c r="I20" s="43" t="s">
        <v>247</v>
      </c>
      <c r="J20" s="41" t="s">
        <v>92</v>
      </c>
      <c r="K20" s="40" t="s">
        <v>67</v>
      </c>
    </row>
    <row r="21" spans="1:11" s="5" customFormat="1" x14ac:dyDescent="0.2">
      <c r="B21" s="8"/>
    </row>
    <row r="22" spans="1:11" s="5" customFormat="1" x14ac:dyDescent="0.2">
      <c r="A22" s="42" t="s">
        <v>98</v>
      </c>
      <c r="B22" s="8"/>
    </row>
    <row r="23" spans="1:11" s="5" customFormat="1" x14ac:dyDescent="0.2">
      <c r="A23" s="131" t="s">
        <v>99</v>
      </c>
      <c r="B23" s="12"/>
    </row>
    <row r="24" spans="1:11" s="5" customFormat="1" x14ac:dyDescent="0.2">
      <c r="A24" s="131" t="s">
        <v>100</v>
      </c>
      <c r="B24" s="12"/>
    </row>
    <row r="25" spans="1:11" s="5" customFormat="1" x14ac:dyDescent="0.2">
      <c r="A25" s="131" t="s">
        <v>102</v>
      </c>
      <c r="B25" s="12"/>
    </row>
    <row r="26" spans="1:11" s="5" customFormat="1" x14ac:dyDescent="0.2">
      <c r="A26" s="131" t="s">
        <v>103</v>
      </c>
      <c r="B26" s="12"/>
    </row>
    <row r="27" spans="1:11" s="5" customFormat="1" x14ac:dyDescent="0.2">
      <c r="A27" s="131" t="s">
        <v>104</v>
      </c>
      <c r="B27" s="12"/>
    </row>
    <row r="28" spans="1:11" s="5" customFormat="1" x14ac:dyDescent="0.2">
      <c r="A28" s="131" t="s">
        <v>105</v>
      </c>
      <c r="B28" s="12"/>
    </row>
    <row r="29" spans="1:11" s="5" customFormat="1" x14ac:dyDescent="0.2">
      <c r="A29" s="131" t="s">
        <v>106</v>
      </c>
      <c r="B29" s="12"/>
    </row>
    <row r="30" spans="1:11" s="5" customFormat="1" x14ac:dyDescent="0.2">
      <c r="A30" s="131" t="s">
        <v>107</v>
      </c>
      <c r="B30" s="12"/>
    </row>
    <row r="31" spans="1:11" s="5" customFormat="1" ht="129" customHeight="1" x14ac:dyDescent="0.2">
      <c r="B31" s="12"/>
      <c r="F31" s="111" t="s">
        <v>313</v>
      </c>
    </row>
    <row r="32" spans="1:11" s="5" customFormat="1" x14ac:dyDescent="0.2">
      <c r="A32" s="131"/>
      <c r="B32" s="8"/>
    </row>
    <row r="33" spans="1:1" s="5" customFormat="1" x14ac:dyDescent="0.2">
      <c r="A33" s="131"/>
    </row>
    <row r="34" spans="1:1" s="5" customFormat="1" x14ac:dyDescent="0.2">
      <c r="A34" s="132"/>
    </row>
    <row r="35" spans="1:1" s="5" customFormat="1" x14ac:dyDescent="0.2">
      <c r="A35" s="132"/>
    </row>
    <row r="36" spans="1:1" s="5" customFormat="1" x14ac:dyDescent="0.2">
      <c r="A36" s="132"/>
    </row>
    <row r="37" spans="1:1" s="5" customFormat="1" x14ac:dyDescent="0.2">
      <c r="A37" s="37"/>
    </row>
    <row r="38" spans="1:1" s="5" customFormat="1" x14ac:dyDescent="0.2">
      <c r="A38" s="37"/>
    </row>
    <row r="39" spans="1:1" s="5" customFormat="1" x14ac:dyDescent="0.2">
      <c r="A39" s="37"/>
    </row>
    <row r="40" spans="1:1" s="5" customFormat="1" x14ac:dyDescent="0.2">
      <c r="A40" s="37"/>
    </row>
    <row r="41" spans="1:1" s="5" customFormat="1" x14ac:dyDescent="0.2">
      <c r="A41" s="37"/>
    </row>
    <row r="42" spans="1:1" s="5" customFormat="1" x14ac:dyDescent="0.2">
      <c r="A42" s="37"/>
    </row>
    <row r="43" spans="1:1" s="5" customFormat="1" x14ac:dyDescent="0.2">
      <c r="A43" s="37"/>
    </row>
    <row r="44" spans="1:1" s="5" customFormat="1" x14ac:dyDescent="0.2">
      <c r="A44" s="37"/>
    </row>
    <row r="45" spans="1:1" s="5" customFormat="1" x14ac:dyDescent="0.2">
      <c r="A45" s="37"/>
    </row>
    <row r="46" spans="1:1" s="5" customFormat="1" x14ac:dyDescent="0.2">
      <c r="A46" s="37"/>
    </row>
    <row r="47" spans="1:1" s="5" customFormat="1" x14ac:dyDescent="0.2">
      <c r="A47" s="37"/>
    </row>
    <row r="48" spans="1:1" s="5" customFormat="1" x14ac:dyDescent="0.2">
      <c r="A48" s="37"/>
    </row>
    <row r="49" spans="1:1" s="5" customFormat="1" x14ac:dyDescent="0.2">
      <c r="A49" s="37"/>
    </row>
    <row r="50" spans="1:1" s="5" customFormat="1" x14ac:dyDescent="0.2">
      <c r="A50" s="37"/>
    </row>
    <row r="51" spans="1:1" s="5" customFormat="1" x14ac:dyDescent="0.2">
      <c r="A51" s="37"/>
    </row>
    <row r="52" spans="1:1" s="5" customFormat="1" x14ac:dyDescent="0.2">
      <c r="A52" s="37"/>
    </row>
    <row r="53" spans="1:1" s="5" customFormat="1" x14ac:dyDescent="0.2">
      <c r="A53" s="37"/>
    </row>
    <row r="54" spans="1:1" s="5" customFormat="1" x14ac:dyDescent="0.2">
      <c r="A54" s="37"/>
    </row>
    <row r="55" spans="1:1" s="5" customFormat="1" x14ac:dyDescent="0.2">
      <c r="A55" s="37"/>
    </row>
    <row r="56" spans="1:1" s="5" customFormat="1" x14ac:dyDescent="0.2">
      <c r="A56" s="37"/>
    </row>
    <row r="57" spans="1:1" s="5" customFormat="1" x14ac:dyDescent="0.2">
      <c r="A57" s="37"/>
    </row>
    <row r="58" spans="1:1" s="5" customFormat="1" x14ac:dyDescent="0.2">
      <c r="A58" s="37"/>
    </row>
    <row r="59" spans="1:1" s="5" customFormat="1" x14ac:dyDescent="0.2">
      <c r="A59" s="37"/>
    </row>
    <row r="60" spans="1:1" s="5" customFormat="1" x14ac:dyDescent="0.2">
      <c r="A60" s="37"/>
    </row>
    <row r="61" spans="1:1" s="5" customFormat="1" x14ac:dyDescent="0.2">
      <c r="A61" s="37"/>
    </row>
    <row r="62" spans="1:1" s="5" customFormat="1" x14ac:dyDescent="0.2">
      <c r="A62" s="37"/>
    </row>
    <row r="63" spans="1:1" s="5" customFormat="1" x14ac:dyDescent="0.2">
      <c r="A63" s="37"/>
    </row>
    <row r="64" spans="1:1" s="5" customFormat="1" x14ac:dyDescent="0.2">
      <c r="A64" s="37"/>
    </row>
    <row r="65" spans="1:1" s="5" customFormat="1" x14ac:dyDescent="0.2">
      <c r="A65" s="37"/>
    </row>
    <row r="66" spans="1:1" s="5" customFormat="1" x14ac:dyDescent="0.2">
      <c r="A66" s="37"/>
    </row>
    <row r="67" spans="1:1" s="5" customFormat="1" x14ac:dyDescent="0.2">
      <c r="A67" s="37"/>
    </row>
    <row r="68" spans="1:1" s="5" customFormat="1" x14ac:dyDescent="0.2">
      <c r="A68" s="37"/>
    </row>
    <row r="69" spans="1:1" s="5" customFormat="1" x14ac:dyDescent="0.2">
      <c r="A69" s="37"/>
    </row>
    <row r="70" spans="1:1" s="5" customFormat="1" x14ac:dyDescent="0.2">
      <c r="A70" s="37"/>
    </row>
    <row r="71" spans="1:1" s="5" customFormat="1" x14ac:dyDescent="0.2">
      <c r="A71" s="37"/>
    </row>
    <row r="72" spans="1:1" s="5" customFormat="1" x14ac:dyDescent="0.2">
      <c r="A72" s="37"/>
    </row>
    <row r="73" spans="1:1" s="5" customFormat="1" x14ac:dyDescent="0.2">
      <c r="A73" s="37"/>
    </row>
    <row r="74" spans="1:1" s="5" customFormat="1" x14ac:dyDescent="0.2">
      <c r="A74" s="37"/>
    </row>
    <row r="75" spans="1:1" s="5" customFormat="1" x14ac:dyDescent="0.2">
      <c r="A75" s="37"/>
    </row>
    <row r="76" spans="1:1" s="5" customFormat="1" x14ac:dyDescent="0.2">
      <c r="A76" s="37"/>
    </row>
    <row r="77" spans="1:1" s="5" customFormat="1" x14ac:dyDescent="0.2">
      <c r="A77" s="37"/>
    </row>
    <row r="78" spans="1:1" s="5" customFormat="1" x14ac:dyDescent="0.2">
      <c r="A78" s="37"/>
    </row>
    <row r="79" spans="1:1" s="5" customFormat="1" x14ac:dyDescent="0.2">
      <c r="A79" s="37"/>
    </row>
    <row r="80" spans="1:1" s="5" customFormat="1" x14ac:dyDescent="0.2">
      <c r="A80" s="37"/>
    </row>
    <row r="81" spans="1:1" s="5" customFormat="1" x14ac:dyDescent="0.2">
      <c r="A81" s="37"/>
    </row>
    <row r="82" spans="1:1" s="5" customFormat="1" x14ac:dyDescent="0.2">
      <c r="A82" s="37"/>
    </row>
    <row r="83" spans="1:1" s="5" customFormat="1" x14ac:dyDescent="0.2">
      <c r="A83" s="37"/>
    </row>
    <row r="84" spans="1:1" s="5" customFormat="1" x14ac:dyDescent="0.2">
      <c r="A84" s="37"/>
    </row>
    <row r="85" spans="1:1" s="5" customFormat="1" x14ac:dyDescent="0.2">
      <c r="A85" s="37"/>
    </row>
    <row r="86" spans="1:1" s="5" customFormat="1" x14ac:dyDescent="0.2">
      <c r="A86" s="37"/>
    </row>
    <row r="87" spans="1:1" s="5" customFormat="1" x14ac:dyDescent="0.2">
      <c r="A87" s="37"/>
    </row>
    <row r="88" spans="1:1" s="5" customFormat="1" x14ac:dyDescent="0.2">
      <c r="A88" s="37"/>
    </row>
    <row r="89" spans="1:1" s="5" customFormat="1" x14ac:dyDescent="0.2">
      <c r="A89" s="37"/>
    </row>
    <row r="90" spans="1:1" s="5" customFormat="1" x14ac:dyDescent="0.2">
      <c r="A90" s="37"/>
    </row>
    <row r="91" spans="1:1" s="5" customFormat="1" x14ac:dyDescent="0.2">
      <c r="A91" s="37"/>
    </row>
    <row r="92" spans="1:1" s="5" customFormat="1" x14ac:dyDescent="0.2">
      <c r="A92" s="37"/>
    </row>
    <row r="93" spans="1:1" s="5" customFormat="1" x14ac:dyDescent="0.2">
      <c r="A93" s="37"/>
    </row>
    <row r="94" spans="1:1" s="5" customFormat="1" x14ac:dyDescent="0.2">
      <c r="A94" s="37"/>
    </row>
    <row r="95" spans="1:1" s="5" customFormat="1" x14ac:dyDescent="0.2">
      <c r="A95" s="37"/>
    </row>
    <row r="96" spans="1:1" s="5" customFormat="1" x14ac:dyDescent="0.2">
      <c r="A96" s="37"/>
    </row>
    <row r="97" spans="1:1" s="5" customFormat="1" x14ac:dyDescent="0.2">
      <c r="A97" s="37"/>
    </row>
    <row r="98" spans="1:1" s="5" customFormat="1" x14ac:dyDescent="0.2">
      <c r="A98" s="37"/>
    </row>
    <row r="99" spans="1:1" s="5" customFormat="1" x14ac:dyDescent="0.2">
      <c r="A99" s="37"/>
    </row>
    <row r="100" spans="1:1" s="5" customFormat="1" x14ac:dyDescent="0.2">
      <c r="A100" s="37"/>
    </row>
    <row r="101" spans="1:1" s="5" customFormat="1" x14ac:dyDescent="0.2">
      <c r="A101" s="37"/>
    </row>
    <row r="102" spans="1:1" s="5" customFormat="1" x14ac:dyDescent="0.2">
      <c r="A102" s="37"/>
    </row>
    <row r="103" spans="1:1" s="5" customFormat="1" x14ac:dyDescent="0.2">
      <c r="A103" s="37"/>
    </row>
    <row r="104" spans="1:1" s="5" customFormat="1" x14ac:dyDescent="0.2">
      <c r="A104" s="37"/>
    </row>
    <row r="105" spans="1:1" s="5" customFormat="1" x14ac:dyDescent="0.2">
      <c r="A105" s="37"/>
    </row>
    <row r="106" spans="1:1" s="5" customFormat="1" x14ac:dyDescent="0.2">
      <c r="A106" s="37"/>
    </row>
    <row r="107" spans="1:1" s="5" customFormat="1" x14ac:dyDescent="0.2">
      <c r="A107" s="37"/>
    </row>
    <row r="108" spans="1:1" s="5" customFormat="1" x14ac:dyDescent="0.2">
      <c r="A108" s="37"/>
    </row>
    <row r="109" spans="1:1" s="5" customFormat="1" x14ac:dyDescent="0.2">
      <c r="A109" s="37"/>
    </row>
    <row r="110" spans="1:1" s="5" customFormat="1" x14ac:dyDescent="0.2">
      <c r="A110" s="37"/>
    </row>
    <row r="111" spans="1:1" s="5" customFormat="1" x14ac:dyDescent="0.2">
      <c r="A111" s="37"/>
    </row>
    <row r="112" spans="1:1" s="5" customFormat="1" x14ac:dyDescent="0.2">
      <c r="A112" s="37"/>
    </row>
    <row r="113" spans="1:1" s="5" customFormat="1" x14ac:dyDescent="0.2">
      <c r="A113" s="37"/>
    </row>
    <row r="114" spans="1:1" s="5" customFormat="1" x14ac:dyDescent="0.2">
      <c r="A114" s="37"/>
    </row>
    <row r="115" spans="1:1" s="5" customFormat="1" x14ac:dyDescent="0.2">
      <c r="A115" s="37"/>
    </row>
    <row r="116" spans="1:1" s="5" customFormat="1" x14ac:dyDescent="0.2">
      <c r="A116" s="37"/>
    </row>
    <row r="117" spans="1:1" s="5" customFormat="1" x14ac:dyDescent="0.2">
      <c r="A117" s="37"/>
    </row>
    <row r="118" spans="1:1" s="5" customFormat="1" x14ac:dyDescent="0.2">
      <c r="A118" s="37"/>
    </row>
    <row r="119" spans="1:1" s="5" customFormat="1" x14ac:dyDescent="0.2">
      <c r="A119" s="37"/>
    </row>
    <row r="120" spans="1:1" s="5" customFormat="1" x14ac:dyDescent="0.2">
      <c r="A120" s="37"/>
    </row>
    <row r="121" spans="1:1" s="5" customFormat="1" x14ac:dyDescent="0.2">
      <c r="A121" s="37"/>
    </row>
    <row r="122" spans="1:1" s="5" customFormat="1" x14ac:dyDescent="0.2">
      <c r="A122" s="37"/>
    </row>
    <row r="123" spans="1:1" s="5" customFormat="1" x14ac:dyDescent="0.2">
      <c r="A123" s="37"/>
    </row>
    <row r="124" spans="1:1" s="5" customFormat="1" x14ac:dyDescent="0.2">
      <c r="A124" s="37"/>
    </row>
    <row r="125" spans="1:1" s="5" customFormat="1" x14ac:dyDescent="0.2">
      <c r="A125" s="37"/>
    </row>
    <row r="126" spans="1:1" s="5" customFormat="1" x14ac:dyDescent="0.2">
      <c r="A126" s="37"/>
    </row>
    <row r="127" spans="1:1" s="5" customFormat="1" x14ac:dyDescent="0.2">
      <c r="A127" s="37"/>
    </row>
    <row r="128" spans="1:1" s="5" customFormat="1" x14ac:dyDescent="0.2">
      <c r="A128" s="37"/>
    </row>
    <row r="129" spans="1:1" s="5" customFormat="1" x14ac:dyDescent="0.2">
      <c r="A129" s="37"/>
    </row>
    <row r="130" spans="1:1" s="5" customFormat="1" x14ac:dyDescent="0.2">
      <c r="A130" s="37"/>
    </row>
    <row r="131" spans="1:1" s="5" customFormat="1" x14ac:dyDescent="0.2">
      <c r="A131" s="37"/>
    </row>
    <row r="132" spans="1:1" s="5" customFormat="1" x14ac:dyDescent="0.2">
      <c r="A132" s="37"/>
    </row>
    <row r="133" spans="1:1" s="5" customFormat="1" x14ac:dyDescent="0.2">
      <c r="A133" s="37"/>
    </row>
    <row r="134" spans="1:1" s="5" customFormat="1" x14ac:dyDescent="0.2">
      <c r="A134" s="37"/>
    </row>
    <row r="135" spans="1:1" s="5" customFormat="1" x14ac:dyDescent="0.2">
      <c r="A135" s="37"/>
    </row>
    <row r="136" spans="1:1" s="5" customFormat="1" x14ac:dyDescent="0.2">
      <c r="A136" s="37"/>
    </row>
    <row r="137" spans="1:1" s="5" customFormat="1" x14ac:dyDescent="0.2">
      <c r="A137" s="37"/>
    </row>
    <row r="138" spans="1:1" s="5" customFormat="1" x14ac:dyDescent="0.2">
      <c r="A138" s="37"/>
    </row>
    <row r="139" spans="1:1" s="5" customFormat="1" x14ac:dyDescent="0.2">
      <c r="A139" s="37"/>
    </row>
    <row r="140" spans="1:1" s="5" customFormat="1" x14ac:dyDescent="0.2">
      <c r="A140" s="37"/>
    </row>
    <row r="141" spans="1:1" s="5" customFormat="1" x14ac:dyDescent="0.2">
      <c r="A141" s="37"/>
    </row>
    <row r="142" spans="1:1" s="5" customFormat="1" x14ac:dyDescent="0.2">
      <c r="A142" s="37"/>
    </row>
    <row r="143" spans="1:1" s="5" customFormat="1" x14ac:dyDescent="0.2">
      <c r="A143" s="37"/>
    </row>
    <row r="144" spans="1:1" s="5" customFormat="1" x14ac:dyDescent="0.2">
      <c r="A144" s="37"/>
    </row>
    <row r="145" spans="1:1" s="5" customFormat="1" x14ac:dyDescent="0.2">
      <c r="A145" s="37"/>
    </row>
    <row r="146" spans="1:1" s="5" customFormat="1" x14ac:dyDescent="0.2">
      <c r="A146" s="37"/>
    </row>
    <row r="147" spans="1:1" s="5" customFormat="1" x14ac:dyDescent="0.2">
      <c r="A147" s="37"/>
    </row>
    <row r="148" spans="1:1" s="5" customFormat="1" x14ac:dyDescent="0.2">
      <c r="A148" s="37"/>
    </row>
    <row r="149" spans="1:1" s="5" customFormat="1" x14ac:dyDescent="0.2">
      <c r="A149" s="37"/>
    </row>
    <row r="150" spans="1:1" s="5" customFormat="1" x14ac:dyDescent="0.2">
      <c r="A150" s="37"/>
    </row>
    <row r="151" spans="1:1" s="5" customFormat="1" x14ac:dyDescent="0.2">
      <c r="A151" s="37"/>
    </row>
    <row r="152" spans="1:1" s="5" customFormat="1" x14ac:dyDescent="0.2">
      <c r="A152" s="37"/>
    </row>
    <row r="153" spans="1:1" s="5" customFormat="1" x14ac:dyDescent="0.2">
      <c r="A153" s="37"/>
    </row>
    <row r="154" spans="1:1" s="5" customFormat="1" x14ac:dyDescent="0.2">
      <c r="A154" s="37"/>
    </row>
    <row r="155" spans="1:1" s="5" customFormat="1" x14ac:dyDescent="0.2">
      <c r="A155" s="37"/>
    </row>
    <row r="156" spans="1:1" s="5" customFormat="1" x14ac:dyDescent="0.2">
      <c r="A156" s="37"/>
    </row>
    <row r="157" spans="1:1" s="5" customFormat="1" x14ac:dyDescent="0.2">
      <c r="A157" s="37"/>
    </row>
    <row r="158" spans="1:1" s="5" customFormat="1" x14ac:dyDescent="0.2">
      <c r="A158" s="37"/>
    </row>
    <row r="159" spans="1:1" s="5" customFormat="1" x14ac:dyDescent="0.2">
      <c r="A159" s="37"/>
    </row>
    <row r="160" spans="1:1" s="5" customFormat="1" x14ac:dyDescent="0.2">
      <c r="A160" s="37"/>
    </row>
    <row r="161" spans="1:1" s="5" customFormat="1" x14ac:dyDescent="0.2">
      <c r="A161" s="37"/>
    </row>
    <row r="162" spans="1:1" s="5" customFormat="1" x14ac:dyDescent="0.2">
      <c r="A162" s="37"/>
    </row>
    <row r="163" spans="1:1" s="5" customFormat="1" x14ac:dyDescent="0.2">
      <c r="A163" s="37"/>
    </row>
    <row r="164" spans="1:1" s="5" customFormat="1" x14ac:dyDescent="0.2">
      <c r="A164" s="37"/>
    </row>
    <row r="165" spans="1:1" s="5" customFormat="1" x14ac:dyDescent="0.2">
      <c r="A165" s="37"/>
    </row>
    <row r="166" spans="1:1" s="5" customFormat="1" x14ac:dyDescent="0.2">
      <c r="A166" s="37"/>
    </row>
    <row r="167" spans="1:1" s="5" customFormat="1" x14ac:dyDescent="0.2">
      <c r="A167" s="37"/>
    </row>
    <row r="168" spans="1:1" s="5" customFormat="1" x14ac:dyDescent="0.2">
      <c r="A168" s="37"/>
    </row>
    <row r="169" spans="1:1" s="5" customFormat="1" x14ac:dyDescent="0.2">
      <c r="A169" s="37"/>
    </row>
    <row r="170" spans="1:1" s="5" customFormat="1" x14ac:dyDescent="0.2">
      <c r="A170" s="37"/>
    </row>
    <row r="171" spans="1:1" s="5" customFormat="1" x14ac:dyDescent="0.2">
      <c r="A171" s="37"/>
    </row>
    <row r="172" spans="1:1" s="5" customFormat="1" x14ac:dyDescent="0.2">
      <c r="A172" s="37"/>
    </row>
    <row r="173" spans="1:1" s="5" customFormat="1" x14ac:dyDescent="0.2">
      <c r="A173" s="37"/>
    </row>
    <row r="174" spans="1:1" s="5" customFormat="1" x14ac:dyDescent="0.2">
      <c r="A174" s="37"/>
    </row>
    <row r="175" spans="1:1" s="5" customFormat="1" x14ac:dyDescent="0.2">
      <c r="A175" s="37"/>
    </row>
    <row r="176" spans="1:1" s="5" customFormat="1" x14ac:dyDescent="0.2">
      <c r="A176" s="37"/>
    </row>
    <row r="177" spans="1:1" s="5" customFormat="1" x14ac:dyDescent="0.2">
      <c r="A177" s="37"/>
    </row>
    <row r="178" spans="1:1" s="5" customFormat="1" x14ac:dyDescent="0.2">
      <c r="A178" s="37"/>
    </row>
    <row r="179" spans="1:1" s="5" customFormat="1" x14ac:dyDescent="0.2">
      <c r="A179" s="37"/>
    </row>
    <row r="180" spans="1:1" s="5" customFormat="1" x14ac:dyDescent="0.2">
      <c r="A180" s="37"/>
    </row>
    <row r="181" spans="1:1" s="5" customFormat="1" x14ac:dyDescent="0.2">
      <c r="A181" s="37"/>
    </row>
    <row r="182" spans="1:1" s="5" customFormat="1" x14ac:dyDescent="0.2">
      <c r="A182" s="37"/>
    </row>
    <row r="183" spans="1:1" s="5" customFormat="1" x14ac:dyDescent="0.2">
      <c r="A183" s="37"/>
    </row>
    <row r="184" spans="1:1" s="5" customFormat="1" x14ac:dyDescent="0.2">
      <c r="A184" s="37"/>
    </row>
    <row r="185" spans="1:1" s="5" customFormat="1" x14ac:dyDescent="0.2">
      <c r="A185" s="37"/>
    </row>
    <row r="186" spans="1:1" s="5" customFormat="1" x14ac:dyDescent="0.2">
      <c r="A186" s="37"/>
    </row>
    <row r="187" spans="1:1" s="5" customFormat="1" x14ac:dyDescent="0.2">
      <c r="A187" s="37"/>
    </row>
    <row r="188" spans="1:1" s="5" customFormat="1" x14ac:dyDescent="0.2">
      <c r="A188" s="37"/>
    </row>
    <row r="189" spans="1:1" s="5" customFormat="1" x14ac:dyDescent="0.2">
      <c r="A189" s="37"/>
    </row>
    <row r="190" spans="1:1" s="5" customFormat="1" x14ac:dyDescent="0.2">
      <c r="A190" s="37"/>
    </row>
    <row r="191" spans="1:1" s="5" customFormat="1" x14ac:dyDescent="0.2">
      <c r="A191" s="37"/>
    </row>
    <row r="192" spans="1:1" s="5" customFormat="1" x14ac:dyDescent="0.2">
      <c r="A192" s="37"/>
    </row>
    <row r="193" spans="1:1" s="5" customFormat="1" x14ac:dyDescent="0.2">
      <c r="A193" s="37"/>
    </row>
    <row r="194" spans="1:1" s="5" customFormat="1" x14ac:dyDescent="0.2">
      <c r="A194" s="37"/>
    </row>
    <row r="195" spans="1:1" s="5" customFormat="1" x14ac:dyDescent="0.2">
      <c r="A195" s="37"/>
    </row>
    <row r="196" spans="1:1" s="5" customFormat="1" x14ac:dyDescent="0.2">
      <c r="A196" s="37"/>
    </row>
    <row r="197" spans="1:1" s="5" customFormat="1" x14ac:dyDescent="0.2">
      <c r="A197" s="37"/>
    </row>
    <row r="198" spans="1:1" s="5" customFormat="1" x14ac:dyDescent="0.2">
      <c r="A198" s="37"/>
    </row>
    <row r="199" spans="1:1" s="5" customFormat="1" x14ac:dyDescent="0.2">
      <c r="A199" s="37"/>
    </row>
    <row r="200" spans="1:1" s="5" customFormat="1" x14ac:dyDescent="0.2">
      <c r="A200" s="37"/>
    </row>
    <row r="201" spans="1:1" s="5" customFormat="1" x14ac:dyDescent="0.2">
      <c r="A201" s="37"/>
    </row>
    <row r="202" spans="1:1" s="5" customFormat="1" x14ac:dyDescent="0.2">
      <c r="A202" s="37"/>
    </row>
    <row r="203" spans="1:1" s="5" customFormat="1" x14ac:dyDescent="0.2">
      <c r="A203" s="37"/>
    </row>
    <row r="204" spans="1:1" s="5" customFormat="1" x14ac:dyDescent="0.2">
      <c r="A204" s="37"/>
    </row>
    <row r="205" spans="1:1" s="5" customFormat="1" x14ac:dyDescent="0.2">
      <c r="A205" s="37"/>
    </row>
    <row r="206" spans="1:1" s="5" customFormat="1" x14ac:dyDescent="0.2">
      <c r="A206" s="37"/>
    </row>
    <row r="207" spans="1:1" s="5" customFormat="1" x14ac:dyDescent="0.2">
      <c r="A207" s="37"/>
    </row>
    <row r="208" spans="1:1" s="5" customFormat="1" x14ac:dyDescent="0.2">
      <c r="A208" s="37"/>
    </row>
    <row r="209" spans="1:1" s="5" customFormat="1" x14ac:dyDescent="0.2">
      <c r="A209" s="37"/>
    </row>
    <row r="210" spans="1:1" s="5" customFormat="1" x14ac:dyDescent="0.2">
      <c r="A210" s="37"/>
    </row>
    <row r="211" spans="1:1" s="5" customFormat="1" x14ac:dyDescent="0.2">
      <c r="A211" s="37"/>
    </row>
    <row r="212" spans="1:1" s="5" customFormat="1" x14ac:dyDescent="0.2">
      <c r="A212" s="37"/>
    </row>
    <row r="213" spans="1:1" s="5" customFormat="1" x14ac:dyDescent="0.2">
      <c r="A213" s="37"/>
    </row>
    <row r="214" spans="1:1" s="5" customFormat="1" x14ac:dyDescent="0.2">
      <c r="A214" s="37"/>
    </row>
    <row r="215" spans="1:1" s="5" customFormat="1" x14ac:dyDescent="0.2">
      <c r="A215" s="37"/>
    </row>
    <row r="216" spans="1:1" s="5" customFormat="1" x14ac:dyDescent="0.2">
      <c r="A216" s="37"/>
    </row>
    <row r="217" spans="1:1" s="5" customFormat="1" x14ac:dyDescent="0.2">
      <c r="A217" s="37"/>
    </row>
    <row r="218" spans="1:1" s="5" customFormat="1" x14ac:dyDescent="0.2">
      <c r="A218" s="37"/>
    </row>
    <row r="219" spans="1:1" s="5" customFormat="1" x14ac:dyDescent="0.2">
      <c r="A219" s="37"/>
    </row>
    <row r="220" spans="1:1" s="5" customFormat="1" x14ac:dyDescent="0.2">
      <c r="A220" s="37"/>
    </row>
    <row r="221" spans="1:1" s="5" customFormat="1" x14ac:dyDescent="0.2">
      <c r="A221" s="37"/>
    </row>
    <row r="222" spans="1:1" s="5" customFormat="1" x14ac:dyDescent="0.2">
      <c r="A222" s="37"/>
    </row>
    <row r="223" spans="1:1" s="5" customFormat="1" x14ac:dyDescent="0.2">
      <c r="A223" s="37"/>
    </row>
    <row r="224" spans="1:1" s="5" customFormat="1" x14ac:dyDescent="0.2">
      <c r="A224" s="37"/>
    </row>
    <row r="225" spans="1:1" s="5" customFormat="1" x14ac:dyDescent="0.2">
      <c r="A225" s="37"/>
    </row>
    <row r="226" spans="1:1" s="5" customFormat="1" x14ac:dyDescent="0.2">
      <c r="A226" s="37"/>
    </row>
    <row r="227" spans="1:1" s="5" customFormat="1" x14ac:dyDescent="0.2">
      <c r="A227" s="37"/>
    </row>
    <row r="228" spans="1:1" s="5" customFormat="1" x14ac:dyDescent="0.2">
      <c r="A228" s="37"/>
    </row>
    <row r="229" spans="1:1" s="5" customFormat="1" x14ac:dyDescent="0.2">
      <c r="A229" s="37"/>
    </row>
    <row r="230" spans="1:1" s="5" customFormat="1" x14ac:dyDescent="0.2">
      <c r="A230" s="37"/>
    </row>
    <row r="231" spans="1:1" s="5" customFormat="1" x14ac:dyDescent="0.2">
      <c r="A231" s="37"/>
    </row>
    <row r="232" spans="1:1" s="5" customFormat="1" x14ac:dyDescent="0.2">
      <c r="A232" s="37"/>
    </row>
    <row r="233" spans="1:1" s="5" customFormat="1" x14ac:dyDescent="0.2">
      <c r="A233" s="37"/>
    </row>
    <row r="234" spans="1:1" s="5" customFormat="1" x14ac:dyDescent="0.2">
      <c r="A234" s="37"/>
    </row>
    <row r="235" spans="1:1" s="5" customFormat="1" x14ac:dyDescent="0.2">
      <c r="A235" s="37"/>
    </row>
    <row r="236" spans="1:1" s="5" customFormat="1" x14ac:dyDescent="0.2">
      <c r="A236" s="37"/>
    </row>
    <row r="237" spans="1:1" s="5" customFormat="1" x14ac:dyDescent="0.2">
      <c r="A237" s="37"/>
    </row>
    <row r="238" spans="1:1" s="5" customFormat="1" x14ac:dyDescent="0.2">
      <c r="A238" s="37"/>
    </row>
    <row r="239" spans="1:1" s="5" customFormat="1" x14ac:dyDescent="0.2">
      <c r="A239" s="37"/>
    </row>
    <row r="240" spans="1:1" s="5" customFormat="1" x14ac:dyDescent="0.2">
      <c r="A240" s="37"/>
    </row>
    <row r="241" spans="1:10" s="5" customFormat="1" x14ac:dyDescent="0.2">
      <c r="A241" s="37"/>
      <c r="I241" s="3"/>
      <c r="J241" s="3"/>
    </row>
  </sheetData>
  <customSheetViews>
    <customSheetView guid="{8D2BE43A-F2EF-4076-B2E3-EC455DACFD6E}" topLeftCell="E19">
      <selection activeCell="F32" sqref="F32"/>
      <pageMargins left="0.75" right="0.75" top="1" bottom="1" header="0.5" footer="0.5"/>
      <pageSetup scale="80" orientation="landscape" verticalDpi="300" r:id="rId1"/>
      <headerFooter alignWithMargins="0">
        <oddHeader>&amp;C&amp;"Arial,Bold"&amp;14V3 Ballot Submission/Resolution Form</oddHeader>
        <oddFooter>&amp;L&amp;F [&amp;A]&amp;C&amp;P&amp;RMarch 2003</oddFooter>
      </headerFooter>
    </customSheetView>
    <customSheetView guid="{34389477-5FA6-40B3-87C9-165B46F45329}" topLeftCell="E16">
      <selection activeCell="F32" sqref="F32"/>
      <pageMargins left="0.75" right="0.75" top="1" bottom="1" header="0.5" footer="0.5"/>
      <pageSetup scale="80" orientation="landscape" verticalDpi="300" r:id="rId2"/>
      <headerFooter alignWithMargins="0">
        <oddHeader>&amp;C&amp;"Arial,Bold"&amp;14V3 Ballot Submission/Resolution Form</oddHeader>
        <oddFooter>&amp;L&amp;F [&amp;A]&amp;C&amp;P&amp;RMarch 2003</oddFooter>
      </headerFooter>
    </customSheetView>
    <customSheetView guid="{5055F99D-C3B4-42A1-8C71-2C8C19A0745E}" topLeftCell="E16">
      <selection activeCell="F32" sqref="F32"/>
      <pageMargins left="0.75" right="0.75" top="1" bottom="1" header="0.5" footer="0.5"/>
      <pageSetup scale="80" orientation="landscape" verticalDpi="300" r:id="rId3"/>
      <headerFooter alignWithMargins="0">
        <oddHeader>&amp;C&amp;"Arial,Bold"&amp;14V3 Ballot Submission/Resolution Form</oddHeader>
        <oddFooter>&amp;L&amp;F [&amp;A]&amp;C&amp;P&amp;RMarch 2003</oddFooter>
      </headerFooter>
    </customSheetView>
    <customSheetView guid="{BB2AAE75-3044-4C77-88A1-7020196AB93A}" topLeftCell="E16">
      <selection activeCell="F32" sqref="F32"/>
      <pageMargins left="0.75" right="0.75" top="1" bottom="1" header="0.5" footer="0.5"/>
      <pageSetup scale="80" orientation="landscape" verticalDpi="300" r:id="rId4"/>
      <headerFooter alignWithMargins="0">
        <oddHeader>&amp;C&amp;"Arial,Bold"&amp;14V3 Ballot Submission/Resolution Form</oddHeader>
        <oddFooter>&amp;L&amp;F [&amp;A]&amp;C&amp;P&amp;RMarch 2003</oddFooter>
      </headerFooter>
    </customSheetView>
    <customSheetView guid="{490331D8-C318-4B0F-B366-92662263E6FB}" topLeftCell="E16">
      <selection activeCell="F32" sqref="F32"/>
      <pageMargins left="0.75" right="0.75" top="1" bottom="1" header="0.5" footer="0.5"/>
      <pageSetup scale="80" orientation="landscape" verticalDpi="300" r:id="rId5"/>
      <headerFooter alignWithMargins="0">
        <oddHeader>&amp;C&amp;"Arial,Bold"&amp;14V3 Ballot Submission/Resolution Form</oddHeader>
        <oddFooter>&amp;L&amp;F [&amp;A]&amp;C&amp;P&amp;RMarch 2003</oddFooter>
      </headerFooter>
    </customSheetView>
    <customSheetView guid="{969996EC-2958-4FED-850A-0A9758810918}" topLeftCell="E16">
      <selection activeCell="F32" sqref="F32"/>
      <pageMargins left="0.75" right="0.75" top="1" bottom="1" header="0.5" footer="0.5"/>
      <pageSetup scale="80" orientation="landscape" verticalDpi="300" r:id="rId6"/>
      <headerFooter alignWithMargins="0">
        <oddHeader>&amp;C&amp;"Arial,Bold"&amp;14V3 Ballot Submission/Resolution Form</oddHeader>
        <oddFooter>&amp;L&amp;F [&amp;A]&amp;C&amp;P&amp;RMarch 2003</oddFooter>
      </headerFooter>
    </customSheetView>
  </customSheetViews>
  <phoneticPr fontId="0" type="noConversion"/>
  <pageMargins left="0.75" right="0.75" top="1" bottom="1" header="0.5" footer="0.5"/>
  <pageSetup scale="80" orientation="landscape" verticalDpi="300" r:id="rId7"/>
  <headerFooter alignWithMargins="0">
    <oddHeader>&amp;C&amp;"Arial,Bold"&amp;14V3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74</vt:i4>
      </vt:variant>
    </vt:vector>
  </HeadingPairs>
  <TitlesOfParts>
    <vt:vector size="83" baseType="lpstr">
      <vt:lpstr>Submitter</vt:lpstr>
      <vt:lpstr>Sheet1</vt:lpstr>
      <vt:lpstr>Ballot</vt:lpstr>
      <vt:lpstr>Instructions</vt:lpstr>
      <vt:lpstr>Instructions Cont..</vt:lpstr>
      <vt:lpstr>Format Guidelines</vt:lpstr>
      <vt:lpstr>Co-Chair Guidelines</vt:lpstr>
      <vt:lpstr>CodeReference</vt:lpstr>
      <vt:lpstr>Setup</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Van Hentenryck (HL7)</dc:creator>
  <cp:lastModifiedBy>lisa.nelson</cp:lastModifiedBy>
  <cp:lastPrinted>2003-11-20T14:25:22Z</cp:lastPrinted>
  <dcterms:created xsi:type="dcterms:W3CDTF">1996-10-14T23:33:28Z</dcterms:created>
  <dcterms:modified xsi:type="dcterms:W3CDTF">2016-03-22T22:42:05Z</dcterms:modified>
</cp:coreProperties>
</file>