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0" windowWidth="21600" windowHeight="10956"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V251_IG_LABORDERS_R1_D3_2017MAY" sheetId="10" r:id="rId8"/>
  </sheets>
  <definedNames>
    <definedName name="_xlnm._FilterDatabase" localSheetId="1" hidden="1">Ballot!$A$2:$AR$239</definedName>
    <definedName name="_xlnm._FilterDatabase" localSheetId="0" hidden="1">Submitter!#REF!</definedName>
    <definedName name="_xlnm._FilterDatabase" localSheetId="7" hidden="1">V251_IG_LABORDERS_R1_D3_2017MAY!$A$1:$K$133</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Ballot!$S$3:$S$206</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Ballot!$B$1:$Q$206</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91" i="1" l="1"/>
  <c r="K191" i="1"/>
  <c r="L190" i="1"/>
  <c r="K190" i="1"/>
  <c r="L189" i="1"/>
  <c r="K189" i="1"/>
  <c r="L188" i="1"/>
  <c r="K188" i="1"/>
  <c r="L187" i="1"/>
  <c r="K187" i="1"/>
  <c r="L186" i="1"/>
  <c r="K186" i="1"/>
  <c r="L185" i="1"/>
  <c r="K185" i="1"/>
  <c r="L197" i="1"/>
  <c r="L198" i="1"/>
  <c r="T195" i="1"/>
  <c r="T194" i="1"/>
  <c r="T193" i="1"/>
  <c r="T192" i="1"/>
  <c r="T191" i="1"/>
  <c r="T190" i="1"/>
  <c r="T189" i="1"/>
  <c r="T188" i="1"/>
  <c r="T187" i="1"/>
  <c r="T186" i="1"/>
  <c r="T185" i="1"/>
  <c r="L196" i="1"/>
  <c r="L199" i="1" s="1"/>
  <c r="AL118" i="1"/>
  <c r="AL89" i="1"/>
  <c r="K93" i="10"/>
  <c r="K86" i="10"/>
  <c r="K80" i="10"/>
  <c r="K56" i="10"/>
  <c r="K51" i="10"/>
  <c r="K40" i="10"/>
  <c r="K21" i="10"/>
  <c r="K19" i="10"/>
  <c r="A16" i="6"/>
  <c r="O185" i="1" l="1"/>
  <c r="O189" i="1"/>
  <c r="O187" i="1"/>
  <c r="O186" i="1"/>
  <c r="O188" i="1"/>
  <c r="O190" i="1"/>
  <c r="K192" i="1"/>
  <c r="P186" i="1" s="1"/>
  <c r="T197" i="1"/>
  <c r="O191" i="1"/>
  <c r="L192" i="1"/>
  <c r="O192" i="1" l="1"/>
  <c r="P188" i="1"/>
  <c r="P190" i="1"/>
  <c r="P189" i="1"/>
  <c r="P185" i="1"/>
  <c r="P187" i="1"/>
  <c r="P191" i="1"/>
  <c r="L201" i="1"/>
  <c r="O201" i="1" s="1"/>
  <c r="L193" i="1"/>
  <c r="P192" i="1" l="1"/>
</calcChain>
</file>

<file path=xl/sharedStrings.xml><?xml version="1.0" encoding="utf-8"?>
<sst xmlns="http://schemas.openxmlformats.org/spreadsheetml/2006/main" count="3081" uniqueCount="1601">
  <si>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</si>
  <si>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</si>
  <si>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</si>
  <si>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</si>
  <si>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</si>
  <si>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</si>
  <si>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</si>
  <si>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</si>
  <si>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</si>
  <si>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</si>
  <si>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</si>
  <si>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</si>
  <si>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</si>
  <si>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</si>
  <si>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</si>
  <si>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</si>
  <si>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</si>
  <si>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</si>
  <si>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</si>
  <si>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</si>
  <si>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</si>
  <si>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</si>
  <si>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</si>
  <si>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</si>
  <si>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</si>
  <si>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</si>
  <si>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</si>
  <si>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</si>
  <si>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</si>
  <si>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</si>
  <si>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</si>
  <si>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</si>
  <si>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</si>
  <si>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</si>
  <si>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</si>
  <si>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</si>
  <si>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</si>
  <si>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</si>
  <si>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</si>
  <si>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</si>
  <si>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</si>
  <si>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</si>
  <si>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</si>
  <si>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</si>
  <si>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</si>
  <si>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</si>
  <si>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</si>
  <si>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</si>
  <si>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</si>
  <si>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</si>
  <si>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</si>
  <si>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</si>
  <si>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</si>
  <si>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</si>
  <si>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</si>
  <si>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</si>
  <si>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</si>
  <si>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</si>
  <si>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</si>
  <si>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</si>
  <si>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</si>
  <si>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</si>
  <si>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</si>
  <si>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</si>
  <si>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</si>
  <si>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</si>
  <si>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</si>
  <si>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</si>
  <si>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</si>
  <si>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</si>
  <si>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</si>
  <si>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</si>
  <si>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</si>
  <si>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</si>
  <si>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</si>
  <si>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</si>
  <si>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</si>
  <si>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</si>
  <si>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</si>
  <si>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</si>
  <si>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</si>
  <si>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</si>
  <si>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</si>
  <si>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</si>
  <si>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</si>
  <si>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</si>
  <si>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</si>
  <si>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</si>
  <si>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</si>
  <si>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</si>
  <si>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</si>
  <si>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</si>
  <si>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</si>
  <si>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</si>
  <si>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</si>
  <si>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</si>
  <si>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</si>
  <si>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</si>
  <si>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</si>
  <si>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</si>
  <si>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</si>
  <si>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</si>
  <si>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</si>
  <si>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</si>
  <si>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</si>
  <si>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</si>
  <si>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</si>
  <si>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</si>
  <si>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</si>
  <si>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</si>
  <si>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</si>
  <si>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</si>
  <si>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</si>
  <si>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</si>
  <si>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</si>
  <si>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</si>
  <si>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</si>
  <si>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</si>
  <si>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</si>
  <si>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</si>
  <si>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</si>
  <si>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</si>
  <si>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</si>
  <si>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</si>
  <si>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</si>
  <si>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</si>
  <si>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</si>
  <si>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</si>
  <si>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</si>
  <si>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</si>
  <si>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</si>
  <si>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</si>
  <si>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</si>
  <si>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</si>
  <si>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</si>
  <si>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</si>
  <si>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</si>
  <si>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</si>
  <si>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</si>
  <si>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</si>
  <si>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</si>
  <si>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</si>
  <si>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</si>
  <si>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</si>
  <si>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</si>
  <si>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</si>
  <si>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</si>
  <si>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</si>
  <si>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</si>
  <si>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</si>
  <si>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</si>
  <si>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</si>
  <si>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</si>
  <si>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</si>
  <si>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</si>
  <si>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</si>
  <si>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</si>
  <si>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</si>
  <si>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</si>
  <si>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</si>
  <si>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</si>
  <si>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</si>
  <si>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</si>
  <si>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</si>
  <si>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</si>
  <si>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</si>
  <si>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</si>
  <si>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</si>
  <si>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</si>
  <si>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</si>
  <si>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</si>
  <si>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</si>
  <si>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</si>
  <si>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</si>
  <si>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</si>
  <si>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</si>
  <si>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</si>
  <si>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</si>
  <si>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</si>
  <si>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</si>
  <si>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</si>
  <si>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</si>
  <si>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</si>
  <si>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</si>
  <si>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</si>
  <si>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</si>
  <si>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</si>
  <si>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</si>
  <si>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</si>
  <si>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</si>
  <si>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</si>
  <si>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</si>
  <si>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</si>
  <si>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</si>
  <si>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</si>
  <si>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</si>
  <si>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</si>
  <si>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</si>
  <si>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</si>
  <si>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</si>
  <si>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</si>
  <si>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</si>
  <si>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</si>
  <si>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</si>
  <si>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</si>
  <si>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</si>
  <si>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</si>
  <si>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</si>
  <si>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</si>
  <si>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</si>
  <si>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</si>
  <si>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</si>
  <si>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</si>
  <si>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</si>
  <si>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</si>
  <si>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</si>
  <si>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</si>
  <si>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</si>
  <si>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</si>
  <si>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</si>
  <si>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</si>
  <si>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</si>
  <si>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</si>
  <si>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</si>
  <si>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</si>
  <si>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</si>
  <si>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</si>
  <si>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</si>
  <si>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</si>
  <si>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</si>
  <si>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2.5.1 Implementation Guide: Laboratory Orders (LOI) from EHR, Release 1 STU Release 3 - US Realm (PI ID: 922) (3rd STU Ballot) - V251_IG_LABORDERS_R1_D3_2017MAY</t>
  </si>
  <si>
    <t>May 2017</t>
  </si>
  <si>
    <t>OO</t>
  </si>
  <si>
    <t>Last Name</t>
  </si>
  <si>
    <t>First Name</t>
  </si>
  <si>
    <t>Title</t>
  </si>
  <si>
    <t>Location</t>
  </si>
  <si>
    <t>Phone</t>
  </si>
  <si>
    <t>Ext</t>
  </si>
  <si>
    <t>Email</t>
  </si>
  <si>
    <t>Vote</t>
  </si>
  <si>
    <t>Mbr. Type</t>
  </si>
  <si>
    <t>Upload</t>
  </si>
  <si>
    <t>Comments</t>
  </si>
  <si>
    <t>Aaronson</t>
  </si>
  <si>
    <t>Wendy</t>
  </si>
  <si>
    <t>Food and Drug Administration</t>
  </si>
  <si>
    <t>Health Scientist</t>
  </si>
  <si>
    <t>Rockville, MD 20850</t>
  </si>
  <si>
    <t>+1 301-796-0410</t>
  </si>
  <si>
    <t>wendy.aaronson@fda.hhs.gov</t>
  </si>
  <si>
    <t>Government/Non-Profit</t>
  </si>
  <si>
    <t>Abhyankar MD</t>
  </si>
  <si>
    <t>Swapna</t>
  </si>
  <si>
    <t>Regenstrief Institute, Inc.</t>
  </si>
  <si>
    <t>LOINC Content Developer</t>
  </si>
  <si>
    <t>Indianapolis, IN 46202</t>
  </si>
  <si>
    <t>+1 317-630-7070</t>
  </si>
  <si>
    <t>sabhyank@regenstrief.org</t>
  </si>
  <si>
    <t>Provider</t>
  </si>
  <si>
    <t>Acker</t>
  </si>
  <si>
    <t>Beth</t>
  </si>
  <si>
    <t>U.S. Department of Veterans Affairs</t>
  </si>
  <si>
    <t>Health Information Management Specialist</t>
  </si>
  <si>
    <t>Cantonment, FL 32533</t>
  </si>
  <si>
    <t>+1 850-968-5822</t>
  </si>
  <si>
    <t>beth.acker@va.gov</t>
  </si>
  <si>
    <t>Altamore</t>
  </si>
  <si>
    <t>Rita</t>
  </si>
  <si>
    <t>Washington State Department of Health</t>
  </si>
  <si>
    <t>Medical Epidemiologist</t>
  </si>
  <si>
    <t>Tumwater, WA 98501</t>
  </si>
  <si>
    <t>+1 360-951-4925</t>
  </si>
  <si>
    <t>rita.altamore@doh.wa.gov</t>
  </si>
  <si>
    <t>Armson</t>
  </si>
  <si>
    <t>Sara</t>
  </si>
  <si>
    <t>+1 317-274-9000</t>
  </si>
  <si>
    <t>sarmson@regenstrief.org</t>
  </si>
  <si>
    <t>Asim</t>
  </si>
  <si>
    <t>Muhammad</t>
  </si>
  <si>
    <t>Philips Healthcare</t>
  </si>
  <si>
    <t>Eindhoven,</t>
  </si>
  <si>
    <t>+31 631637553</t>
  </si>
  <si>
    <t>muhammad.asim@philips.com</t>
  </si>
  <si>
    <t>Vendor</t>
  </si>
  <si>
    <t>Badrawi</t>
  </si>
  <si>
    <t>Rashad</t>
  </si>
  <si>
    <t>HL7 Canada</t>
  </si>
  <si>
    <t>HL7 Canada Voter #8</t>
  </si>
  <si>
    <t>Victoria, BC V9B 3A9</t>
  </si>
  <si>
    <t>rbadrawi05@yahoo.com</t>
  </si>
  <si>
    <t>No Return</t>
  </si>
  <si>
    <t>Affiliate</t>
  </si>
  <si>
    <t>Barnhill</t>
  </si>
  <si>
    <t>Richard</t>
  </si>
  <si>
    <t>U.S. Department of Defense, Military Health System</t>
  </si>
  <si>
    <t>Program Manager, WRMC, MAMC</t>
  </si>
  <si>
    <t>Tacoma, WA 98431</t>
  </si>
  <si>
    <t>+1 253-968-3353</t>
  </si>
  <si>
    <t>richard.barnhill@us.army.mil</t>
  </si>
  <si>
    <t>Barrett MS, MPH</t>
  </si>
  <si>
    <t>Nancy</t>
  </si>
  <si>
    <t>Connecticut Department of Public Health</t>
  </si>
  <si>
    <t>Epidemiologist 3</t>
  </si>
  <si>
    <t>Hartford, CT 06134</t>
  </si>
  <si>
    <t>+1 860-509-7998</t>
  </si>
  <si>
    <t>nancy.l.barrett@ct.gov</t>
  </si>
  <si>
    <t>Bearden</t>
  </si>
  <si>
    <t>Edward</t>
  </si>
  <si>
    <t>Supervisory Computer Scientist</t>
  </si>
  <si>
    <t>Jefferson, AR 72079</t>
  </si>
  <si>
    <t>+1 301-827-7784</t>
  </si>
  <si>
    <t>edward.bearden@fda.hhs.gov</t>
  </si>
  <si>
    <t>Bellezza</t>
  </si>
  <si>
    <t>Mark</t>
  </si>
  <si>
    <t>PEO DHMS - DoD/VA Interagency Program Office</t>
  </si>
  <si>
    <t>Rosslyn, VA 22209</t>
  </si>
  <si>
    <t>+1 703-588-8751</t>
  </si>
  <si>
    <t>mark.a.bellezza.civ@mail.mil</t>
  </si>
  <si>
    <t>Please see Chris Hill's comments</t>
  </si>
  <si>
    <t>Berge</t>
  </si>
  <si>
    <t>Ruth</t>
  </si>
  <si>
    <t>GE Healthcare</t>
  </si>
  <si>
    <t>Principal Software Designer</t>
  </si>
  <si>
    <t>Seattle, WA 98104</t>
  </si>
  <si>
    <t>+1 206-622-9558</t>
  </si>
  <si>
    <t>Ruth.Berge@ge.com</t>
  </si>
  <si>
    <t>Bhatt</t>
  </si>
  <si>
    <t>Chirag</t>
  </si>
  <si>
    <t>FEI.com</t>
  </si>
  <si>
    <t>Vice President</t>
  </si>
  <si>
    <t>Columbia, MD 21046-2287</t>
  </si>
  <si>
    <t>+1 443-270-5135</t>
  </si>
  <si>
    <t>chirag.bhatt@feisystems.com</t>
  </si>
  <si>
    <t>Consultant</t>
  </si>
  <si>
    <t>Blount</t>
  </si>
  <si>
    <t>Kenneth</t>
  </si>
  <si>
    <t>Innovation Acquisition Manager</t>
  </si>
  <si>
    <t>kenneth.d.blount.civ@mail.mil</t>
  </si>
  <si>
    <t>Boone</t>
  </si>
  <si>
    <t>Keith</t>
  </si>
  <si>
    <t>Standards Geek</t>
  </si>
  <si>
    <t>Millville, MA 01529</t>
  </si>
  <si>
    <t>+1 617-640-7007</t>
  </si>
  <si>
    <t>keith.boone@ge.com</t>
  </si>
  <si>
    <t>Brannum</t>
  </si>
  <si>
    <t>Teresa</t>
  </si>
  <si>
    <t>Quest Diagnostics, Incorporated</t>
  </si>
  <si>
    <t>Manager, Customer Database Solutions</t>
  </si>
  <si>
    <t>Driggs, ID 83422</t>
  </si>
  <si>
    <t>+1 610-650-6692</t>
  </si>
  <si>
    <t>teresa.c.brannum@questdiagnostics.com</t>
  </si>
  <si>
    <t>Refer to comments submitted by Freida Hall</t>
  </si>
  <si>
    <t>Bui</t>
  </si>
  <si>
    <t>Kent</t>
  </si>
  <si>
    <t>Standards Engagement Branch, Deputy</t>
  </si>
  <si>
    <t>kent.l.bui.mil@mail.mil</t>
  </si>
  <si>
    <t>Buitendijk MSc</t>
  </si>
  <si>
    <t>Hans</t>
  </si>
  <si>
    <t>Cerner Corporation</t>
  </si>
  <si>
    <t>Senior Strategist</t>
  </si>
  <si>
    <t>Malvern, PA 19355</t>
  </si>
  <si>
    <t>+1 610-219-2087</t>
  </si>
  <si>
    <t>hans.buitendijk@cerner.com</t>
  </si>
  <si>
    <t>Carlson Ph.D.</t>
  </si>
  <si>
    <t>Dave</t>
  </si>
  <si>
    <t>Standards Architect</t>
  </si>
  <si>
    <t>Kalispell, MT 59901</t>
  </si>
  <si>
    <t>dcarlson@xmlmodeling.com</t>
  </si>
  <si>
    <t>Carter</t>
  </si>
  <si>
    <t>Donna</t>
  </si>
  <si>
    <t>Laboratory Corporation of America</t>
  </si>
  <si>
    <t>IT Product Manager - EDI &amp; Industry</t>
  </si>
  <si>
    <t>Brentwood, TN 37027</t>
  </si>
  <si>
    <t>+1 615-221-1933</t>
  </si>
  <si>
    <t>Donna_Carter@labcorp.com</t>
  </si>
  <si>
    <t>See attached comment list.</t>
  </si>
  <si>
    <t>Carvin</t>
  </si>
  <si>
    <t>Sean</t>
  </si>
  <si>
    <t>Manager, Interoperability Vendor Mgmt</t>
  </si>
  <si>
    <t>Lyndhurst, NJ 07071</t>
  </si>
  <si>
    <t>+1 201-729-7924</t>
  </si>
  <si>
    <t>sean.p.carvin@questdiagnostics.com</t>
  </si>
  <si>
    <t>Chapin</t>
  </si>
  <si>
    <t>Scott</t>
  </si>
  <si>
    <t>Solutions Architect, Big Data / Analytics</t>
  </si>
  <si>
    <t>Denver, CO 80209</t>
  </si>
  <si>
    <t>+1 513-204-1867</t>
  </si>
  <si>
    <t>scott.b.chapin@questdiagnostics.com</t>
  </si>
  <si>
    <t>Claros</t>
  </si>
  <si>
    <t>Ronald</t>
  </si>
  <si>
    <t>Consumer Safety Officer</t>
  </si>
  <si>
    <t>Rockville, MD 20857</t>
  </si>
  <si>
    <t>+1 301-796-9557</t>
  </si>
  <si>
    <t>ronald.claros@fda.hhs.gov</t>
  </si>
  <si>
    <t>Cole</t>
  </si>
  <si>
    <t>Yvonne</t>
  </si>
  <si>
    <t>Technical Lead</t>
  </si>
  <si>
    <t>yvonne.m.cole-clingerman.civ@mail.mil</t>
  </si>
  <si>
    <t>Connor</t>
  </si>
  <si>
    <t>Kathleen</t>
  </si>
  <si>
    <t>Edmond Scientific Company</t>
  </si>
  <si>
    <t>Tumwater, WA 98512</t>
  </si>
  <si>
    <t>kathleen_connor@comcast.net</t>
  </si>
  <si>
    <t>Daussat MPH</t>
  </si>
  <si>
    <t>Lura</t>
  </si>
  <si>
    <t>OZ Systems</t>
  </si>
  <si>
    <t>Program Coordinator</t>
  </si>
  <si>
    <t>Arlington, TX 76006</t>
  </si>
  <si>
    <t>+1 888-727-3366</t>
  </si>
  <si>
    <t>ldaussat@oz-systems.com</t>
  </si>
  <si>
    <t>Davidson M.S.</t>
  </si>
  <si>
    <t>Teige</t>
  </si>
  <si>
    <t>Infor</t>
  </si>
  <si>
    <t>Principle Application Developer</t>
  </si>
  <si>
    <t>Lexington, MA 02421</t>
  </si>
  <si>
    <t>+1 469-420-3532</t>
  </si>
  <si>
    <t>Teige.Davidson@infor.com</t>
  </si>
  <si>
    <t>Davis</t>
  </si>
  <si>
    <t>Russell</t>
  </si>
  <si>
    <t>IT Specialist</t>
  </si>
  <si>
    <t>Falls Chuch, VA 22042</t>
  </si>
  <si>
    <t>+1 703-681-6350</t>
  </si>
  <si>
    <t>Russell.J.Davis.Civ@mail.mil</t>
  </si>
  <si>
    <t>Mike</t>
  </si>
  <si>
    <t>Encinitas, CA 92024</t>
  </si>
  <si>
    <t>+1 760-632-0294</t>
  </si>
  <si>
    <t>mike.davis@va.gov</t>
  </si>
  <si>
    <t>de Leon</t>
  </si>
  <si>
    <t>Alexander</t>
  </si>
  <si>
    <t>Kaiser Permanente</t>
  </si>
  <si>
    <t>Integration Certification Manager</t>
  </si>
  <si>
    <t>Pasadena, CA 91103</t>
  </si>
  <si>
    <t>+1 626-381-4141</t>
  </si>
  <si>
    <t>alexander.j.deleon@kp.org</t>
  </si>
  <si>
    <t>See comments from Brian Pech</t>
  </si>
  <si>
    <t>Deckard MS</t>
  </si>
  <si>
    <t>Jamalynne</t>
  </si>
  <si>
    <t>410 W 10ths St., Suite 2000Indianapolis, IN 46202</t>
  </si>
  <si>
    <t>+1 317-423-5585</t>
  </si>
  <si>
    <t>jkdeckar@regenstrief.org</t>
  </si>
  <si>
    <t>Dieterle</t>
  </si>
  <si>
    <t>Lori</t>
  </si>
  <si>
    <t>Solution Consultant Specialist</t>
  </si>
  <si>
    <t>San Ramon, CA 94582</t>
  </si>
  <si>
    <t>+1 925-365-1165</t>
  </si>
  <si>
    <t>lori.a.dieterle@kp.org</t>
  </si>
  <si>
    <t>see comments from Brian Pech</t>
  </si>
  <si>
    <t>Robert</t>
  </si>
  <si>
    <t>EnableCare LLC</t>
  </si>
  <si>
    <t>CEO</t>
  </si>
  <si>
    <t>Overland Park, KS 66223</t>
  </si>
  <si>
    <t>+1 816-853-7164</t>
  </si>
  <si>
    <t>rdieterle@enablecare.us</t>
  </si>
  <si>
    <t>Dittloff MS, RD</t>
  </si>
  <si>
    <t>Margaret</t>
  </si>
  <si>
    <t>Academy of Nutrition &amp; Dietetics</t>
  </si>
  <si>
    <t>Research Project Maager</t>
  </si>
  <si>
    <t>San Antonio, TX 78247</t>
  </si>
  <si>
    <t>+1 312-899-4811</t>
  </si>
  <si>
    <t>mdittloff@eatright.org</t>
  </si>
  <si>
    <t>Dobson</t>
  </si>
  <si>
    <t>Danna</t>
  </si>
  <si>
    <t>HL7 Canada Voter #7</t>
  </si>
  <si>
    <t>Toronto,  M5H 1J9</t>
  </si>
  <si>
    <t>+1 613-548-6386</t>
  </si>
  <si>
    <t>danna.dobson@ontario.ca</t>
  </si>
  <si>
    <t>Dolin MSN RN</t>
  </si>
  <si>
    <t>Gay</t>
  </si>
  <si>
    <t>Intelligent Medical Objects (IMO)</t>
  </si>
  <si>
    <t>Gold Hill, OR 97525-9712</t>
  </si>
  <si>
    <t>+1 847-613-6645</t>
  </si>
  <si>
    <t>gdolin@imo-online.com</t>
  </si>
  <si>
    <t>Duteau</t>
  </si>
  <si>
    <t>Jean</t>
  </si>
  <si>
    <t>HL7 Canada Voter #2</t>
  </si>
  <si>
    <t>Edmonton, AB T5E 3B2</t>
  </si>
  <si>
    <t>+1 780-937-8991</t>
  </si>
  <si>
    <t>jean@duteaudesign.com</t>
  </si>
  <si>
    <t>Eastman</t>
  </si>
  <si>
    <t>Ryan</t>
  </si>
  <si>
    <t>Mgr. Tech Services</t>
  </si>
  <si>
    <t>Rockwall, TX 75032</t>
  </si>
  <si>
    <t>Ryan.M.Eastman@questdiagnostics.com</t>
  </si>
  <si>
    <t>Eichner</t>
  </si>
  <si>
    <t>Steve</t>
  </si>
  <si>
    <t>Department of State Health Services (Texas)</t>
  </si>
  <si>
    <t>HIT Policy Director</t>
  </si>
  <si>
    <t>Austin, TX 78714-9347</t>
  </si>
  <si>
    <t>+1 5127767180</t>
  </si>
  <si>
    <t>steve.eichner@dshs.state.tx.us</t>
  </si>
  <si>
    <t>Please see attached comments</t>
  </si>
  <si>
    <t>Farkas</t>
  </si>
  <si>
    <t>Attila</t>
  </si>
  <si>
    <t>HL7 Canada Voter #6</t>
  </si>
  <si>
    <t>Toronto, ON M5H 1J9</t>
  </si>
  <si>
    <t>+1 416-595-3449</t>
  </si>
  <si>
    <t>afarkas@infoway-inforoute.ca</t>
  </si>
  <si>
    <t>Ferguson</t>
  </si>
  <si>
    <t>James</t>
  </si>
  <si>
    <t>VP, Health IT Strategy and Policy</t>
  </si>
  <si>
    <t>Oakland, CA 94612</t>
  </si>
  <si>
    <t>+1 510-271-5639</t>
  </si>
  <si>
    <t>jamie.ferguson@kp.org</t>
  </si>
  <si>
    <t>See comments from Brian Pech.</t>
  </si>
  <si>
    <t>Garcia</t>
  </si>
  <si>
    <t>Ricardo</t>
  </si>
  <si>
    <t>Architect, Applications</t>
  </si>
  <si>
    <t>Valencia, CA 91355-5386</t>
  </si>
  <si>
    <t>Ricardo.X.Garcia@QuestDiagnostics.com</t>
  </si>
  <si>
    <t>Gilbert</t>
  </si>
  <si>
    <t>Peter</t>
  </si>
  <si>
    <t>Meridian Health Plan</t>
  </si>
  <si>
    <t>EDI Architect</t>
  </si>
  <si>
    <t>Ann Arbor,  48108</t>
  </si>
  <si>
    <t>+1 313-324-3700</t>
  </si>
  <si>
    <t>peter.gilbert@mhplan.com</t>
  </si>
  <si>
    <t>Payor</t>
  </si>
  <si>
    <t>Girmay</t>
  </si>
  <si>
    <t>Berhane</t>
  </si>
  <si>
    <t>Rockville, MD 20852</t>
  </si>
  <si>
    <t>+1 240-402-1194</t>
  </si>
  <si>
    <t>Berhane.Girmay@fda.hhs.gov</t>
  </si>
  <si>
    <t>Gonzales-Webb</t>
  </si>
  <si>
    <t>Suzanne</t>
  </si>
  <si>
    <t>Information Security Analyst, CPhT</t>
  </si>
  <si>
    <t>Gilbert, AZ 85233</t>
  </si>
  <si>
    <t>+1 619-972-9047</t>
  </si>
  <si>
    <t>suzanne.webb@engilitycorp.com</t>
  </si>
  <si>
    <t>Goodwin JD</t>
  </si>
  <si>
    <t>Rebecca</t>
  </si>
  <si>
    <t>National Library of Medicine</t>
  </si>
  <si>
    <t>Project Manager</t>
  </si>
  <si>
    <t>Bethesda, MD 20894</t>
  </si>
  <si>
    <t>+1 301-827-4350</t>
  </si>
  <si>
    <t>Rebecca.Goodwin@nih.gov</t>
  </si>
  <si>
    <t>Grant</t>
  </si>
  <si>
    <t>Walter</t>
  </si>
  <si>
    <t>VA HL7 Message Administrator</t>
  </si>
  <si>
    <t>Malvern, AR 72104-5243</t>
  </si>
  <si>
    <t>+1 501-229-2217</t>
  </si>
  <si>
    <t>walter.grant@va.gov</t>
  </si>
  <si>
    <t>Gregory</t>
  </si>
  <si>
    <t>Norman</t>
  </si>
  <si>
    <t>CVM</t>
  </si>
  <si>
    <t>Rockville, MD 21140</t>
  </si>
  <si>
    <t>+1 240-402-0684</t>
  </si>
  <si>
    <t>norman.gregory@fda.hhs.gov</t>
  </si>
  <si>
    <t>Haas DVM, MS</t>
  </si>
  <si>
    <t>Eric</t>
  </si>
  <si>
    <t>Haas Consulting</t>
  </si>
  <si>
    <t>Napa, CA 94559</t>
  </si>
  <si>
    <t>+1 707-227-2608</t>
  </si>
  <si>
    <t>ehaas@healthedatainc.com</t>
  </si>
  <si>
    <t>Hall</t>
  </si>
  <si>
    <t>Freida</t>
  </si>
  <si>
    <t>West Norriton, PA 19403-3406</t>
  </si>
  <si>
    <t>+1 610-650-6794</t>
  </si>
  <si>
    <t>freida.x.hall@questdiagnostics.com</t>
  </si>
  <si>
    <t>Nona</t>
  </si>
  <si>
    <t>IPO (ONC) Liaison</t>
  </si>
  <si>
    <t>nona.g.hall.civ@mail.mil</t>
  </si>
  <si>
    <t>Hatem</t>
  </si>
  <si>
    <t>John</t>
  </si>
  <si>
    <t>San Rafael, CA 94903</t>
  </si>
  <si>
    <t>jnhatem@hotmail.com</t>
  </si>
  <si>
    <t>Hausam MD</t>
  </si>
  <si>
    <t>Hausam Consulting LLC</t>
  </si>
  <si>
    <t>Midvale, UT 84047-5717</t>
  </si>
  <si>
    <t>+1 801-949-1556</t>
  </si>
  <si>
    <t>rrhausam@gmail.com</t>
  </si>
  <si>
    <t>Hess BSc Pharm</t>
  </si>
  <si>
    <t>William</t>
  </si>
  <si>
    <t>Pharmacist</t>
  </si>
  <si>
    <t>Silver Spring, MD 20993</t>
  </si>
  <si>
    <t>+1 301-796-8494</t>
  </si>
  <si>
    <t>william.hess@fda.hhs.gov</t>
  </si>
  <si>
    <t>Hills</t>
  </si>
  <si>
    <t>Chris</t>
  </si>
  <si>
    <t>Mount Pleasant, SC 29466</t>
  </si>
  <si>
    <t>christopher.j.hills.civ@mail.mil</t>
  </si>
  <si>
    <t>Hoang BSN, MS</t>
  </si>
  <si>
    <t>Catherine</t>
  </si>
  <si>
    <t>Program Manager Terminology Standards</t>
  </si>
  <si>
    <t>Gainesville, FL 32608</t>
  </si>
  <si>
    <t>+1 352-275-5330</t>
  </si>
  <si>
    <t>Catherine.Hoang2@va.gov</t>
  </si>
  <si>
    <t>Houswerth</t>
  </si>
  <si>
    <t>Carolyn</t>
  </si>
  <si>
    <t>Manager,Connectivity Ops</t>
  </si>
  <si>
    <t>Schaumburg, IL 60173</t>
  </si>
  <si>
    <t>carolyn.r.houswerth@questdiagnostics.com</t>
  </si>
  <si>
    <t>Howard</t>
  </si>
  <si>
    <t>Michael</t>
  </si>
  <si>
    <t>CNIO</t>
  </si>
  <si>
    <t>San Diego, CA 92101</t>
  </si>
  <si>
    <t>michael.j.joward5.mil@mail.mil</t>
  </si>
  <si>
    <t>Hussong</t>
  </si>
  <si>
    <t>Virginia</t>
  </si>
  <si>
    <t>Data Standards Program Manager</t>
  </si>
  <si>
    <t>+1 301-796-1016</t>
  </si>
  <si>
    <t>virginia.hussong@fda.hhs.gov</t>
  </si>
  <si>
    <t>Johanson</t>
  </si>
  <si>
    <t>Elaine</t>
  </si>
  <si>
    <t>301-827-7784</t>
  </si>
  <si>
    <t>elaine.johanson@fda.hhs.gov</t>
  </si>
  <si>
    <t>Johnson</t>
  </si>
  <si>
    <t>JoAnne</t>
  </si>
  <si>
    <t>Pasadena, CA 91101</t>
  </si>
  <si>
    <t>+1 6264831806</t>
  </si>
  <si>
    <t>JoAnne.Johnson@kp.org</t>
  </si>
  <si>
    <t>Julian FHL7</t>
  </si>
  <si>
    <t>Anthony</t>
  </si>
  <si>
    <t>Mayo Clinic</t>
  </si>
  <si>
    <t>IT Technical Specialist II</t>
  </si>
  <si>
    <t>Rochester, MN 55905</t>
  </si>
  <si>
    <t>+1 507-266-0958</t>
  </si>
  <si>
    <t>ajulian@mayo.edu</t>
  </si>
  <si>
    <t>Kann MHA</t>
  </si>
  <si>
    <t>Vannak</t>
  </si>
  <si>
    <t>Program Analysts</t>
  </si>
  <si>
    <t>Silver Spring, MD 20910</t>
  </si>
  <si>
    <t>+1 202-207-4692</t>
  </si>
  <si>
    <t>vannak.kann@va.gov</t>
  </si>
  <si>
    <t>Kator MD</t>
  </si>
  <si>
    <t>Steven</t>
  </si>
  <si>
    <t>clinical informaticist</t>
  </si>
  <si>
    <t>steven.f.kator.civ@mail.mil</t>
  </si>
  <si>
    <t>Kawamoto MD PhD</t>
  </si>
  <si>
    <t>Kensaku</t>
  </si>
  <si>
    <t>University of Utah Health Care</t>
  </si>
  <si>
    <t>Director, Knowledge Management and Mobilization</t>
  </si>
  <si>
    <t>Salt Lake City, UT 84108</t>
  </si>
  <si>
    <t>+1 801-587-8001</t>
  </si>
  <si>
    <t>kensaku.kawamoto@utah.edu</t>
  </si>
  <si>
    <t>Kreisler</t>
  </si>
  <si>
    <t>Austin</t>
  </si>
  <si>
    <t>Leidos, Inc.</t>
  </si>
  <si>
    <t>Technical Fellow</t>
  </si>
  <si>
    <t>Dawsonville, GA 30534</t>
  </si>
  <si>
    <t>+1 706-525-1181</t>
  </si>
  <si>
    <t>AUSTIN.J.KREISLER@leidos.com</t>
  </si>
  <si>
    <t>Lapres</t>
  </si>
  <si>
    <t>Nell</t>
  </si>
  <si>
    <t>Epic</t>
  </si>
  <si>
    <t>EDI</t>
  </si>
  <si>
    <t>Verona, WI 53593</t>
  </si>
  <si>
    <t>+1 608-271-9000</t>
  </si>
  <si>
    <t>nell@epic.com</t>
  </si>
  <si>
    <t>Lincoln MD</t>
  </si>
  <si>
    <t>VA OI Field Office</t>
  </si>
  <si>
    <t>Salt Lake City, UT 84113</t>
  </si>
  <si>
    <t>+1 801-588-5032</t>
  </si>
  <si>
    <t>mlincoln1@gmail.com</t>
  </si>
  <si>
    <t>Lindsey</t>
  </si>
  <si>
    <t>Rob</t>
  </si>
  <si>
    <t>Greensboro, NC 27410</t>
  </si>
  <si>
    <t>+1 931-486-0897</t>
  </si>
  <si>
    <t>robert.m.lindsey@questdiagnostics.com</t>
  </si>
  <si>
    <t>Logan</t>
  </si>
  <si>
    <t>Loganville, GA 30052</t>
  </si>
  <si>
    <t>+1 770-554-9087</t>
  </si>
  <si>
    <t>carolyn.b.logan@questdiagnostics.com</t>
  </si>
  <si>
    <t>Long</t>
  </si>
  <si>
    <t>Pegeen</t>
  </si>
  <si>
    <t>Allscripts</t>
  </si>
  <si>
    <t>Business Analyst</t>
  </si>
  <si>
    <t>South Burlington, VT 05443</t>
  </si>
  <si>
    <t>919-800-5441</t>
  </si>
  <si>
    <t>pegeen.long@allscripts.com</t>
  </si>
  <si>
    <t>Maloney</t>
  </si>
  <si>
    <t>Pat</t>
  </si>
  <si>
    <t>Director - Corporate Medical Compliance</t>
  </si>
  <si>
    <t>Teterboro, NJ 07608</t>
  </si>
  <si>
    <t>+1 201-393-5207</t>
  </si>
  <si>
    <t>maloneyp@questdiagnostics.com</t>
  </si>
  <si>
    <t>Marquard</t>
  </si>
  <si>
    <t>Brett</t>
  </si>
  <si>
    <t>River Rock Associates</t>
  </si>
  <si>
    <t>Amherst, MA 01002</t>
  </si>
  <si>
    <t>brett@riverrockassociates.com</t>
  </si>
  <si>
    <t>McCaslin MAR</t>
  </si>
  <si>
    <t>Ken</t>
  </si>
  <si>
    <t>Accenture</t>
  </si>
  <si>
    <t>Senior Manager, Health Services</t>
  </si>
  <si>
    <t>Wayne, PA 19087</t>
  </si>
  <si>
    <t>+1 703-457-4729</t>
  </si>
  <si>
    <t>H.Kenneth.McCaslin@accenture.com</t>
  </si>
  <si>
    <t>McKay Ph.D.</t>
  </si>
  <si>
    <t>Tim</t>
  </si>
  <si>
    <t>Senior Director, IT Product Management</t>
  </si>
  <si>
    <t>Denver, CO 80230</t>
  </si>
  <si>
    <t>+1 303-349-5927</t>
  </si>
  <si>
    <t>tim.a.mckay@kp.org</t>
  </si>
  <si>
    <t>McKenzie</t>
  </si>
  <si>
    <t>Lloyd</t>
  </si>
  <si>
    <t>Gevity (HL7 Canada)</t>
  </si>
  <si>
    <t>Consultant (HL7 Canada Voter #5)</t>
  </si>
  <si>
    <t>St. Albert, AB T8N 0S4</t>
  </si>
  <si>
    <t>lloyd@lmckenzie.com</t>
  </si>
  <si>
    <t>Meigs</t>
  </si>
  <si>
    <t>Michelle</t>
  </si>
  <si>
    <t>Association of Public Health Laboratories</t>
  </si>
  <si>
    <t>Informatics Manager</t>
  </si>
  <si>
    <t>+1 240-485-2745</t>
  </si>
  <si>
    <t>michelle.meigs@aphl.org</t>
  </si>
  <si>
    <t>Melo</t>
  </si>
  <si>
    <t>Christopher</t>
  </si>
  <si>
    <t>Standardization Officer</t>
  </si>
  <si>
    <t>Andover, MA 01810-1099</t>
  </si>
  <si>
    <t>+1 978-659-3235</t>
  </si>
  <si>
    <t>chris.melo@philips.com</t>
  </si>
  <si>
    <t>Merrick</t>
  </si>
  <si>
    <t>Ulrike</t>
  </si>
  <si>
    <t>Vernetzt, LLC</t>
  </si>
  <si>
    <t>Sausalito, CA 94966-0035</t>
  </si>
  <si>
    <t>+1 415-634-4131</t>
  </si>
  <si>
    <t>rikimerrick@gmail.com</t>
  </si>
  <si>
    <t>Milius PhD</t>
  </si>
  <si>
    <t>Bob</t>
  </si>
  <si>
    <t>National Marrow Donor Program</t>
  </si>
  <si>
    <t>Minneapolis, MN 55413-1753</t>
  </si>
  <si>
    <t>+1 612-627-5844</t>
  </si>
  <si>
    <t>bmilius@nmdp.org</t>
  </si>
  <si>
    <t>Millet</t>
  </si>
  <si>
    <t>Lazy</t>
  </si>
  <si>
    <t>Washington, DC 20011</t>
  </si>
  <si>
    <t>chris@thelazycompany.com</t>
  </si>
  <si>
    <t>Moehrke</t>
  </si>
  <si>
    <t>CyberPrivacy Architect</t>
  </si>
  <si>
    <t>Oostburg, WI 53070</t>
  </si>
  <si>
    <t>johnmoehrke@gmail.com</t>
  </si>
  <si>
    <t>Mulrooney MBA</t>
  </si>
  <si>
    <t>Galen</t>
  </si>
  <si>
    <t>Clifton, VA 20124</t>
  </si>
  <si>
    <t>+1 703-815-0900</t>
  </si>
  <si>
    <t>galen.mulrooney@jpsys.com</t>
  </si>
  <si>
    <t>Nanjo</t>
  </si>
  <si>
    <t>Claude</t>
  </si>
  <si>
    <t>Cognitive Medical Systems</t>
  </si>
  <si>
    <t>Sr. Software Architect</t>
  </si>
  <si>
    <t>Los Angeles, CA 90024</t>
  </si>
  <si>
    <t>858-509-4949</t>
  </si>
  <si>
    <t>cnanjo.mailinglist@gmail.com</t>
  </si>
  <si>
    <t>Newman</t>
  </si>
  <si>
    <t>Craig</t>
  </si>
  <si>
    <t>Northrop Grumman</t>
  </si>
  <si>
    <t>Madison, WI 53711</t>
  </si>
  <si>
    <t>+1 6083453606</t>
  </si>
  <si>
    <t>csnewman88@gmail.com</t>
  </si>
  <si>
    <t>Newton</t>
  </si>
  <si>
    <t>Elizabeth</t>
  </si>
  <si>
    <t>Consulting Engineer</t>
  </si>
  <si>
    <t>Lafayette, CA 94549</t>
  </si>
  <si>
    <t>925-926-3011</t>
  </si>
  <si>
    <t>elizabeth.h.newton@kp.org</t>
  </si>
  <si>
    <t>Nolen MD, PhD</t>
  </si>
  <si>
    <t>John David</t>
  </si>
  <si>
    <t>Director of Laboratory Strategy</t>
  </si>
  <si>
    <t>Kansas City, MO 64117</t>
  </si>
  <si>
    <t>+1 816-446-1530</t>
  </si>
  <si>
    <t>johndavid.nolen@cerner.com</t>
  </si>
  <si>
    <t>Orvis MHA</t>
  </si>
  <si>
    <t>Dir , Bus Architect, Stds , &amp; Interoperability</t>
  </si>
  <si>
    <t>Rm 3M373Falls Church, VA 22042-5101</t>
  </si>
  <si>
    <t>nancy.j.orvis.civ@mail.mil</t>
  </si>
  <si>
    <t>Ott</t>
  </si>
  <si>
    <t>Deloitte Consulting LLP</t>
  </si>
  <si>
    <t>Herndon, VA 20170</t>
  </si>
  <si>
    <t>rott@deloitte.com</t>
  </si>
  <si>
    <t>Parsons PMP</t>
  </si>
  <si>
    <t>Hospital Regional Implementation Manager-Central</t>
  </si>
  <si>
    <t>Apopka, FL 32712</t>
  </si>
  <si>
    <t>+1 407-539-2227</t>
  </si>
  <si>
    <t>rebecca.i.parsons@questdiagnostics.com</t>
  </si>
  <si>
    <t>Patel</t>
  </si>
  <si>
    <t>Falguni</t>
  </si>
  <si>
    <t>Data Integration, Architect</t>
  </si>
  <si>
    <t>Avon, CT 06001-4526</t>
  </si>
  <si>
    <t>+1 860-507-6231</t>
  </si>
  <si>
    <t>falguni.b.patel@questdiagnostics.com</t>
  </si>
  <si>
    <t>Pech MD, MBA</t>
  </si>
  <si>
    <t>Brian</t>
  </si>
  <si>
    <t>Health I.T. Standards &amp; Strategy Consultant</t>
  </si>
  <si>
    <t>Atlanta, GA 30305</t>
  </si>
  <si>
    <t>+1 678-245-1762</t>
  </si>
  <si>
    <t>brian.pech@kp.org</t>
  </si>
  <si>
    <t>Peters</t>
  </si>
  <si>
    <t>Melva</t>
  </si>
  <si>
    <t>HL7 Canada Chair</t>
  </si>
  <si>
    <t>Burnaby, BC V3J 7B5</t>
  </si>
  <si>
    <t>+1 778-228-4839</t>
  </si>
  <si>
    <t>mpeters@gevityinc.com</t>
  </si>
  <si>
    <t>Jenaker Consulting</t>
  </si>
  <si>
    <t>Burnaby, BC V3J7B5</t>
  </si>
  <si>
    <t>+1 604-512-5124</t>
  </si>
  <si>
    <t>melva@jenakerconsulting.com</t>
  </si>
  <si>
    <t>Peytchev</t>
  </si>
  <si>
    <t>Vassil</t>
  </si>
  <si>
    <t>Software Developer</t>
  </si>
  <si>
    <t>vassil@epic.com</t>
  </si>
  <si>
    <t>Pitkus PhD</t>
  </si>
  <si>
    <t>Andrea</t>
  </si>
  <si>
    <t>Product Manager, Laboratory IT</t>
  </si>
  <si>
    <t>Nortbrook, IL 60062</t>
  </si>
  <si>
    <t>+1 8476136645</t>
  </si>
  <si>
    <t>apitkus@imo-online.com</t>
  </si>
  <si>
    <t>Plattner</t>
  </si>
  <si>
    <t>Cathy</t>
  </si>
  <si>
    <t>Business Consulting Specialist</t>
  </si>
  <si>
    <t>+1 925-926-3011</t>
  </si>
  <si>
    <t>Cathy.P.Plattner@kp.org</t>
  </si>
  <si>
    <t>Pratt</t>
  </si>
  <si>
    <t>Douglas</t>
  </si>
  <si>
    <t>Sr. Expert</t>
  </si>
  <si>
    <t>Downingtown, PA 19335</t>
  </si>
  <si>
    <t>+1 610-219-3050</t>
  </si>
  <si>
    <t>Doug.Pratt@cerner.com</t>
  </si>
  <si>
    <t>Price</t>
  </si>
  <si>
    <t>Camala</t>
  </si>
  <si>
    <t>DoD/VA Interagency Program Office</t>
  </si>
  <si>
    <t>Chief of Staff</t>
  </si>
  <si>
    <t>camala.m.price.civ@mail.mil</t>
  </si>
  <si>
    <t>Pumo MBA</t>
  </si>
  <si>
    <t>Principal</t>
  </si>
  <si>
    <t>Englewood, CO 80111</t>
  </si>
  <si>
    <t>Beth.Pumo@kp.org</t>
  </si>
  <si>
    <t>Rahn</t>
  </si>
  <si>
    <t>Matt</t>
  </si>
  <si>
    <t>Office of the National Coordinator for Health IT</t>
  </si>
  <si>
    <t>Program Analyst</t>
  </si>
  <si>
    <t>Washington, DC 20201</t>
  </si>
  <si>
    <t>+1 202-527-4644</t>
  </si>
  <si>
    <t>Matthew.Rahn@hhs.gov</t>
  </si>
  <si>
    <t>Reed MSIE</t>
  </si>
  <si>
    <t>Terrie</t>
  </si>
  <si>
    <t>Senior Advisor</t>
  </si>
  <si>
    <t>Granite Falls, NC 28630</t>
  </si>
  <si>
    <t>+1 301-796-6130</t>
  </si>
  <si>
    <t>terrie.reed@fda.hhs.gov</t>
  </si>
  <si>
    <t>Roberts</t>
  </si>
  <si>
    <t>Tennessee Department of Health</t>
  </si>
  <si>
    <t>Nashville, TN 37243</t>
  </si>
  <si>
    <t>+1 615-741-3702</t>
  </si>
  <si>
    <t>john.a.roberts@tn.gov</t>
  </si>
  <si>
    <t>Robertson PharmD</t>
  </si>
  <si>
    <t>Principal Technology Consultant</t>
  </si>
  <si>
    <t>Torrance, CA 90501</t>
  </si>
  <si>
    <t>+1 310-200-0231</t>
  </si>
  <si>
    <t>scott.m.robertson@kp.org</t>
  </si>
  <si>
    <t>Rocca</t>
  </si>
  <si>
    <t>Mitra</t>
  </si>
  <si>
    <t>Senior Medical Informatician</t>
  </si>
  <si>
    <t>Bldg. 21, Room 4608Silver Spring, MD 20993</t>
  </si>
  <si>
    <t>+1 301-796-2175</t>
  </si>
  <si>
    <t>mitra.rocca@fda.hhs.gov</t>
  </si>
  <si>
    <t>Rosner</t>
  </si>
  <si>
    <t>Martin</t>
  </si>
  <si>
    <t>Director Standardization</t>
  </si>
  <si>
    <t>Valhalla, NY 10595</t>
  </si>
  <si>
    <t>martin.rosner@philips.com</t>
  </si>
  <si>
    <t>Rubin</t>
  </si>
  <si>
    <t>Director, Standards and Interoperability, KBS</t>
  </si>
  <si>
    <t>Bowie, MD 20716</t>
  </si>
  <si>
    <t>+1 301-613-3104</t>
  </si>
  <si>
    <t>ken.rubin@utah.edu</t>
  </si>
  <si>
    <t>Shafarman</t>
  </si>
  <si>
    <t>Shafarman Consulting</t>
  </si>
  <si>
    <t>Oakland, CA 94618</t>
  </si>
  <si>
    <t>+1 510-593-3483</t>
  </si>
  <si>
    <t>mark.shafarman@earthlink.net</t>
  </si>
  <si>
    <t>Shaw</t>
  </si>
  <si>
    <t>Krystol</t>
  </si>
  <si>
    <t>Falls Church, VA 22042</t>
  </si>
  <si>
    <t>+1 703-681-5303</t>
  </si>
  <si>
    <t>Krystol.D.Shaw.civ@mail.mil</t>
  </si>
  <si>
    <t>Singureanu</t>
  </si>
  <si>
    <t>Ioana</t>
  </si>
  <si>
    <t>Eversolve, LLC</t>
  </si>
  <si>
    <t>Windham, NH 03087</t>
  </si>
  <si>
    <t>+1 603-870-9739</t>
  </si>
  <si>
    <t>ioana.singureanu@gmail.com</t>
  </si>
  <si>
    <t>ioana.singureanu@va.gov</t>
  </si>
  <si>
    <t>Sirkovich</t>
  </si>
  <si>
    <t>Igor</t>
  </si>
  <si>
    <t>HL7 Canada Voter #23</t>
  </si>
  <si>
    <t>Thornhill, ON L4J 6S9</t>
  </si>
  <si>
    <t>sirkovich@gmail.com</t>
  </si>
  <si>
    <t>Snelick</t>
  </si>
  <si>
    <t>National Institute of Standards and Technology</t>
  </si>
  <si>
    <t>Computer Scientist</t>
  </si>
  <si>
    <t>Gaithersburg, MD 20899</t>
  </si>
  <si>
    <t>+1 301-975-5924</t>
  </si>
  <si>
    <t>robert.snelick@nist.gov</t>
  </si>
  <si>
    <t>NO time to review</t>
  </si>
  <si>
    <t>Spears</t>
  </si>
  <si>
    <t>Corey</t>
  </si>
  <si>
    <t>Director of Standards &amp; Interoperability</t>
  </si>
  <si>
    <t>98055Renton, WA 98055</t>
  </si>
  <si>
    <t>+1 917-426-7397</t>
  </si>
  <si>
    <t>corey.spears@infor.com</t>
  </si>
  <si>
    <t>Statler</t>
  </si>
  <si>
    <t>Andrew</t>
  </si>
  <si>
    <t>Sr. Strategist</t>
  </si>
  <si>
    <t>+1 816-201-3336</t>
  </si>
  <si>
    <t>astatler@cerner.com</t>
  </si>
  <si>
    <t>Staudenmaier</t>
  </si>
  <si>
    <t>Greg</t>
  </si>
  <si>
    <t>Health Systems Specialist</t>
  </si>
  <si>
    <t>Maple Grove, MN 55369</t>
  </si>
  <si>
    <t>+1 651-308-3153</t>
  </si>
  <si>
    <t>greg.staudenmaier@va.gov</t>
  </si>
  <si>
    <t>Stiller PharmD</t>
  </si>
  <si>
    <t>Karl</t>
  </si>
  <si>
    <t>Program Manager, Data Quality</t>
  </si>
  <si>
    <t>+1 703-588-5397</t>
  </si>
  <si>
    <t>karl.j.stiller.mil@mail.mil</t>
  </si>
  <si>
    <t>Stine</t>
  </si>
  <si>
    <t>Enterprise Architect, Quest Diagnostics</t>
  </si>
  <si>
    <t>Mason, OH 45040</t>
  </si>
  <si>
    <t>+1 513-204-1852</t>
  </si>
  <si>
    <t>mark.r.stine@questdiagnostics.com</t>
  </si>
  <si>
    <t>Stone MD</t>
  </si>
  <si>
    <t>Co-Chief Medical Information Officer</t>
  </si>
  <si>
    <t>norman.e.stone4.mil@mail.mil</t>
  </si>
  <si>
    <t>Stuart</t>
  </si>
  <si>
    <t>Sandra</t>
  </si>
  <si>
    <t>Executive Director Health IT Standards</t>
  </si>
  <si>
    <t>Corona, CA 92881</t>
  </si>
  <si>
    <t>+1 925-519-5735</t>
  </si>
  <si>
    <t>sandra.stuart@kp.org</t>
  </si>
  <si>
    <t>Suarez MD MPH</t>
  </si>
  <si>
    <t>Executive Director, Health IT Strategy &amp; Policy</t>
  </si>
  <si>
    <t>Washington, DC 20001</t>
  </si>
  <si>
    <t>+1 301-801-3207</t>
  </si>
  <si>
    <t>walter.g.suarez@kp.org</t>
  </si>
  <si>
    <t>See comments from Brian Pech, Kaiser Permanente</t>
  </si>
  <si>
    <t>Syed</t>
  </si>
  <si>
    <t>Jenni</t>
  </si>
  <si>
    <t>Software Architect</t>
  </si>
  <si>
    <t>Kansas City, MO 64118</t>
  </si>
  <si>
    <t>+1 816-201-2566</t>
  </si>
  <si>
    <t>jenni.syed@cerner.com</t>
  </si>
  <si>
    <t>See comments submitted by Hans Buitendijk</t>
  </si>
  <si>
    <t>Tataseo</t>
  </si>
  <si>
    <t>Director, Middleware Services</t>
  </si>
  <si>
    <t>Pittsburgh, PA 15220-3508</t>
  </si>
  <si>
    <t>john.a.tataseo@questdiagnostics.com</t>
  </si>
  <si>
    <t>Territo</t>
  </si>
  <si>
    <t>Joseph</t>
  </si>
  <si>
    <t>Terminology Services Lead</t>
  </si>
  <si>
    <t>+1 941-240-2822</t>
  </si>
  <si>
    <t>joseph.territo@va.gov</t>
  </si>
  <si>
    <t>Tyson</t>
  </si>
  <si>
    <t>Vickie</t>
  </si>
  <si>
    <t>DGS, Commonwealth of Virginia</t>
  </si>
  <si>
    <t>Data Exchange Coordiator</t>
  </si>
  <si>
    <t>Richmond, VA 23219</t>
  </si>
  <si>
    <t>+1 804-692-0148</t>
  </si>
  <si>
    <t>vickie.tyson@dgs.virginia.gov</t>
  </si>
  <si>
    <t>van Gogh</t>
  </si>
  <si>
    <t>Clemy</t>
  </si>
  <si>
    <t>Senior Architect/Interoperability Lead</t>
  </si>
  <si>
    <t>Best,</t>
  </si>
  <si>
    <t>+31 40-27-64211</t>
  </si>
  <si>
    <t>clemy.van.gogh@philips.com</t>
  </si>
  <si>
    <t>Vernon</t>
  </si>
  <si>
    <t>Annette</t>
  </si>
  <si>
    <t>Analyst</t>
  </si>
  <si>
    <t>silver spring, MD 20903</t>
  </si>
  <si>
    <t>annette.vernon@fda.hhs.gov</t>
  </si>
  <si>
    <t>See Mitra Rocca's Comments</t>
  </si>
  <si>
    <t>Vreeman</t>
  </si>
  <si>
    <t>Daniel</t>
  </si>
  <si>
    <t>Indianapolis, IN 46202-4800</t>
  </si>
  <si>
    <t>+1 317-423-5515</t>
  </si>
  <si>
    <t>dvreeman@regenstrief.org</t>
  </si>
  <si>
    <t>Walsh</t>
  </si>
  <si>
    <t>Kathy</t>
  </si>
  <si>
    <t>Prlject Analyst</t>
  </si>
  <si>
    <t>Brentwood, TN 37076</t>
  </si>
  <si>
    <t>+1 615-221-1880</t>
  </si>
  <si>
    <t>walshk@labcorp.com</t>
  </si>
  <si>
    <t>Refer to comments submitted by Donna Carter.</t>
  </si>
  <si>
    <t>Wong</t>
  </si>
  <si>
    <t>Cecilia</t>
  </si>
  <si>
    <t>Richmond, BC V6V 0A3</t>
  </si>
  <si>
    <t>+1 919-800-5441</t>
  </si>
  <si>
    <t>cecilia.wong@allscripts.com</t>
  </si>
  <si>
    <t>Wood</t>
  </si>
  <si>
    <t>Intermountain Healthcare</t>
  </si>
  <si>
    <t>Senior IT Strategist</t>
  </si>
  <si>
    <t>Salt Lake City, UT 84103-2812</t>
  </si>
  <si>
    <t>+1 801-408-8153</t>
  </si>
  <si>
    <t>grant.wood@imail.org</t>
  </si>
  <si>
    <t>Yencha</t>
  </si>
  <si>
    <t>RTY LLC</t>
  </si>
  <si>
    <t>President</t>
  </si>
  <si>
    <t>Scarborough, ME 04074</t>
  </si>
  <si>
    <t>+1 207-219-8860</t>
  </si>
  <si>
    <t>bob@rtyllc.com</t>
  </si>
  <si>
    <t>Entire document</t>
  </si>
  <si>
    <t>A-C</t>
  </si>
  <si>
    <t>This document did not include an explicit call out of additions and revisions from it's immediate predecessor document. I believe this is a disservice to ballot reviewers' time and effort. I will be working with the V2 Management Group to make an explicit call out  of changes to documents going back to ballot a requirement for documents that are part of the V2.x product family.</t>
  </si>
  <si>
    <t>Brian Pech</t>
  </si>
  <si>
    <t>2</t>
  </si>
  <si>
    <t>32-33</t>
  </si>
  <si>
    <t>A-S</t>
  </si>
  <si>
    <t>Table 2-1 Information Interchange  Requirements Table</t>
  </si>
  <si>
    <t>Table 2-1:  Suggest the column 'Action' and 'Receiving System' but swapped so it clearly shows action of Receiving System to match the Sending  System and Action columns in same table?</t>
  </si>
  <si>
    <t>Order of viewing System and Action columns</t>
  </si>
  <si>
    <t>Vanessa Batoon and Dr. Jimmy Word</t>
  </si>
  <si>
    <t>33</t>
  </si>
  <si>
    <t>Table 2-2 System Requirements</t>
  </si>
  <si>
    <t>Since the lines are placed in order and must follow in that order to send lab request, suggest a column be inserted to denote the sequence steps since that will be of great value for system requirements?</t>
  </si>
  <si>
    <t>Format steps since listed order is  the sequence of actions</t>
  </si>
  <si>
    <t>34</t>
  </si>
  <si>
    <t xml:space="preserve">Table 2-3 'Main Message and Key' </t>
  </si>
  <si>
    <t>In 'Main Message and Key' column, for the lines that are blank, suggest inserting 'N/A' or leave blank.  Few blank linesseem like something is omitted or missing</t>
  </si>
  <si>
    <t>Update format</t>
  </si>
  <si>
    <t>Table 2-3  uses 'Intermediary Exchange (IE) for the first time.</t>
  </si>
  <si>
    <t>Suggest introduction/definition of 'IE' before including in this table?</t>
  </si>
  <si>
    <t>Introduce term before using in table</t>
  </si>
  <si>
    <t>36</t>
  </si>
  <si>
    <t>Table 2-4 Information Interchange  Requirements</t>
  </si>
  <si>
    <t>Table 2-4:  Suggest the column 'Action' and 'Receiving System' but swapped so it clearly shows action of Receiving System to match the Sending  System and Action columns in same table?</t>
  </si>
  <si>
    <t>Update format for readability</t>
  </si>
  <si>
    <t>Table 2-5 System Requirements</t>
  </si>
  <si>
    <t>A-Q</t>
  </si>
  <si>
    <t xml:space="preserve">Table 2-4 Information Interchange  Requirements lists E H R-S sending order cancellation and then accept level acknowledgement from LIS for cancellation order.  </t>
  </si>
  <si>
    <t>Does an order cancellation require an acknowledgement of receipt before acknowledgement of acceptance?</t>
  </si>
  <si>
    <t>Confirm if acknowledge + accpet acknowledge is sent</t>
  </si>
  <si>
    <t>37</t>
  </si>
  <si>
    <t>Figure 2-3 Scenario 3 Sequence Diagram states 'send acknowledgement'</t>
  </si>
  <si>
    <t>The Sequence Diagram doesn't include 'accept/reject' in diagram but Table 2-3 and 2-4 list 'Accept level acknowledgement'. Suggest including 'Accept Level Acknowledgement'</t>
  </si>
  <si>
    <t>Use steps to sequence the order of messages sent</t>
  </si>
  <si>
    <t>37, 39</t>
  </si>
  <si>
    <t>Alternating footer format has page number right justified and then left justified throughout the document</t>
  </si>
  <si>
    <t>Keep format consistent and have page number left justified (to the right of the document title) for readability purpose</t>
  </si>
  <si>
    <t>Document format consistency</t>
  </si>
  <si>
    <t xml:space="preserve">Table 2-6 Main Message and Key Data Column </t>
  </si>
  <si>
    <t>38</t>
  </si>
  <si>
    <t>Table 2-7  Information Interchange Requirements lists LIS sending 'Cancellation Notification'</t>
  </si>
  <si>
    <t>Since LIS is initiating lab order cancellation, suggest updating to ' Initiate or Generate Lab Order Cancellation'.</t>
  </si>
  <si>
    <t>Consistency in use of terms for initiating order and initiating order cancellation</t>
  </si>
  <si>
    <t>40</t>
  </si>
  <si>
    <t xml:space="preserve">Table 2-9, Main Message and Key Data Column </t>
  </si>
  <si>
    <t>3</t>
  </si>
  <si>
    <t>42</t>
  </si>
  <si>
    <t>Use case for NDBS section format</t>
  </si>
  <si>
    <t>Why doesn't the NDBS use case  follow same format as the use cases in section 2 where it is listed funtional requirements (information interchange requirements, system requirements and sequence diagram) to include the new item ( not part of use case 1) of addition of test/report unsatisfactory samples mentioned in section 3.2</t>
  </si>
  <si>
    <t>Consistency in use case formatting</t>
  </si>
  <si>
    <t>35</t>
  </si>
  <si>
    <t>Use of 'Append' and 'Add On' Orders in 2 sections:  2.6.4 and 5.3, 5.3.1</t>
  </si>
  <si>
    <t>Use of 'append' in section 5.3.1 refers to same ' Add On' referenced in 2.6.4.  To standardize it can it be updated to Add-On/Append in bo th sections?</t>
  </si>
  <si>
    <t>Consistency of use of terms in reference to add on orders</t>
  </si>
  <si>
    <t>Determines whether the order can cancel the order or not</t>
  </si>
  <si>
    <t>Determines wether the order can be cancelled or not</t>
  </si>
  <si>
    <t>Table 2.6 - Seq 5 needs rewording</t>
  </si>
  <si>
    <t>39</t>
  </si>
  <si>
    <t>Tables 2-7 and 2-8 are missing lines for the Accept level ACK coming back from the LIS to the EHR in response to the application level ACK. I suggest adding this content to those two tables</t>
  </si>
  <si>
    <t>Craig Newman</t>
  </si>
  <si>
    <t>4</t>
  </si>
  <si>
    <t>44</t>
  </si>
  <si>
    <t>A-T</t>
  </si>
  <si>
    <t>This guide defines seven such profile components</t>
  </si>
  <si>
    <t>This guide defines eight such profile components</t>
  </si>
  <si>
    <t>8 compnents are defined, not 7</t>
  </si>
  <si>
    <t>5</t>
  </si>
  <si>
    <t>57</t>
  </si>
  <si>
    <t>This message structure supports Section 2.6.5
Scenario 3 – Requesting the Cancellation of a Previously Placed Laboratory Order and</t>
  </si>
  <si>
    <t>This message structure supports Section 2.6.5 Scenario 3 – Requesting the Cancellation of a Previously Placed Laboratory Order and</t>
  </si>
  <si>
    <t>extratenous line break after "section 2.6.5"</t>
  </si>
  <si>
    <t>63</t>
  </si>
  <si>
    <t xml:space="preserve">This message is only used between nodes that the messages travels along per Figure 4-1. </t>
  </si>
  <si>
    <t xml:space="preserve">This message is only used between nodes that the messages travels along per Figure 5-1. </t>
  </si>
  <si>
    <t>wrong figure number. Issue is also present on page 65</t>
  </si>
  <si>
    <t>This applies to intermediaries between a Laboratory Result Sender and an EHR-S such as HIEs and interface engines, as well as to the final EHR-S destination.</t>
  </si>
  <si>
    <t>This applies to intermediaries between a Laboratory Result Sender and an EHR-S such as HIEs and interface engines, as well as to the final destination.</t>
  </si>
  <si>
    <t>I believe the final destination could be an LIS for a lab initiated cancel.. I think it's  best to remove "EHR-S"</t>
  </si>
  <si>
    <t>6</t>
  </si>
  <si>
    <t>73</t>
  </si>
  <si>
    <t>LOI-85: MSH-9 (Message Type) SHALL contain the value ‘ACK'ACK' drawn from the code system HL70076.</t>
  </si>
  <si>
    <t>LOI-85: MSH-9 (Message Type) SHALL contain the value ‘ACK' drawn from the code system HL70076.</t>
  </si>
  <si>
    <t>extra "ACK"</t>
  </si>
  <si>
    <t>80</t>
  </si>
  <si>
    <t>LOI-37: If PV1-20.1 (Financial Class.Financial Class Code) is valued ‘T’ (Third Party) or ‘P’ (Patient), PID-5.7 (Patient Name.Name Type Code) SHALL be valued ‘L’.</t>
  </si>
  <si>
    <t>LOI-37: If PV1-20.1 (Financial Class.Financial Class Code) is valued ‘T’ (Third Party) or ‘P’ (Patient), PID-5.7 (Patient Name Type Code) SHALL be valued ‘L’.</t>
  </si>
  <si>
    <t>extra "name"</t>
  </si>
  <si>
    <t>LOI-36: If PV1-20.1 (Financial Class.Financial Class Code) is ‘T’ (Third Party) or ‘P’ (Patient) then PID-11 (Patient Address) SHALL include an address with type ‘H’.</t>
  </si>
  <si>
    <t>LOI-36: If PV1-20.1 (Financial Class.Financial Class Code) is ‘T’ (Third Party) or ‘P’ (Patient) then PID-11 (Patient Address) SHALL include an occurrence where PID-11.7 (Address Type) SHALL be valued  ‘H’.</t>
  </si>
  <si>
    <t>I suggest you change the wording a bit to be more explicit and more closely match LOI-37</t>
  </si>
  <si>
    <t>83</t>
  </si>
  <si>
    <t>NEG</t>
  </si>
  <si>
    <t xml:space="preserve">the LRI PH compoent requires PV1-4, PV1-44 and PV1-45 to be supported (Usage of RE). Shouldn't these same fields be supported in the same way for the LOI PH component? </t>
  </si>
  <si>
    <t>103</t>
  </si>
  <si>
    <t>LOI-57: For each value in OBR-28 (Result Copies To) a corresponding PRT (Participant Information) SHALL be present with PRT-4.1 (Participation.Identifier) valued ‘RCT’.</t>
  </si>
  <si>
    <t>LOI-57: For each value in OBR-28 (Result Copies To) a corresponding PRT (Participant Information) SHALL be present with PRT-4.1 (Participation.Identifier) valued ‘RCT’ drawn from code system HL70912_USL.</t>
  </si>
  <si>
    <t>I suggest you indicate the value set that RCT is drawn from to be consistent with other conformance statements</t>
  </si>
  <si>
    <t>7</t>
  </si>
  <si>
    <t>113</t>
  </si>
  <si>
    <t>The second triplet of the CWE_02 data type is optional but CWE_02.6 is conditional (C(R/X)) presumably because the base optionality is C (and the base conformance in Chapter 2 says that an optionality of C can only go to R or C). But many other elements in CWE (starting at CWE.12) are also C in base. I think you need to be consistent. If CWE_02.6 is going to be C, I think the other ones need to be C as well. This could apply to other CWE flavors as well.</t>
  </si>
  <si>
    <t>41</t>
  </si>
  <si>
    <t>The scope is the sending of NDBS orders to a newborn screening laboratory from the primary care physicians, midwives and birth centers, birth hospitals, public health agencies as well as health information exchanges (HIEs),.</t>
  </si>
  <si>
    <t>The scope is the sending of NDBS orders to a newborn screening laboratory from the primary care physicians, midwives and birth centers, birth hospitals, public health agencies as well as health information exchanges (HIEs).</t>
  </si>
  <si>
    <t>Remove comma preceding period at end of sentence</t>
  </si>
  <si>
    <t>49</t>
  </si>
  <si>
    <t>LOI_PH_COMPONENT (PUBLIC HEALTH)
…
SPM-10 – Specimen Collection Site</t>
  </si>
  <si>
    <t>SPM-10 is mention under LOI_PH COMPONENT, but SPM-10 definition Page 108, the field is Optional with no PH_Component requirement defined.</t>
  </si>
  <si>
    <t>Inclusion of this optional profile component in MSH-21 (Message Profile Identifier) indicates that prior results are included in the message using the Prior Result segment group. Results that were obtained before this order was placed are considered prior results. When the original structure needs to be preserved, e.g., microbiology results, the Prior Result segment group would enable the transmission of a fully structured result set.
Prior laboratory results shall be encoded so as to conform to the LRI IG; prior results should reflect the original coding.</t>
  </si>
  <si>
    <t>Please clarfy the last sentence, it seems to contain conflicting requirements.  If the results pre-dated LRI IG and used alternate terminology, how can it both conform to the LRI IG but use the original coding.</t>
  </si>
  <si>
    <t>LOI-36: If PV1-20.1 (Financial Class.Financial Class Code) is ‘T’ (Third Party) or ‘P’ (Patient) then PID-11 (Patient Address) SHALL include an address with type ‘H’ drawn from Table 0190.</t>
  </si>
  <si>
    <t>PID Conformance Statement - add value set reference for single value requirement in conformance statement.</t>
  </si>
  <si>
    <t>LOI-37: If PV1-20.1 (Financial Class.Financial Class Code) is valued ‘T’ (Third Party) or ‘P’ (Patient), PID-5.7 (Patient Name.Name Type Code) SHALL be valued ‘L’ drawn from Table 0190..</t>
  </si>
  <si>
    <t>NK1-3  Relationship
LOI_NDBS_Comment: This is primarily intended for information on the baby’s birth mother, if that is not available, provide information for the person responsible for the baby.</t>
  </si>
  <si>
    <t xml:space="preserve">This seems like introductory note with instructions for populating the segment, e.g. fields 2, 3 etc., not a comment about the relationship code.  </t>
  </si>
  <si>
    <t>126</t>
  </si>
  <si>
    <t>7.10 JCC_01 – Job Code/Class
Missing reference to HL70327/0328
Also need to add Value Set Spreadsheets for HL70327 and HL70328, not in the LOI zip file</t>
  </si>
  <si>
    <t>Value Set</t>
  </si>
  <si>
    <t>24</t>
  </si>
  <si>
    <t>Although not strictly asked at order entry, other supporting clinical information about the patient collected during specimen collection, e.g., e.g.,</t>
  </si>
  <si>
    <t>Although not strictly asked at order entry, other supporting clinical information about the patient collected during specimen collection, e.g.,</t>
  </si>
  <si>
    <t>There should only be one e.g.,.</t>
  </si>
  <si>
    <t>many</t>
  </si>
  <si>
    <t>Varies 
LOI_NDBS_Component usage: X
All others usage: O</t>
  </si>
  <si>
    <t>O</t>
  </si>
  <si>
    <t>Since the LRI says "Variations in local laws and practices may result in additional data requirements for NDBS screening." and since O - Optional fields can be ignored if sent the Usage should stay O instead of changing to Varies and adding "LOI_NDBS_Component usage: X All others usage: O" for all of the fields wher this has been done.</t>
  </si>
  <si>
    <t>LOI_NDBS_Component usage: X
All others usage: O</t>
  </si>
  <si>
    <t>LOI_NDBS_Component Usage: ‘X’
Usage for all other components: ‘O’</t>
  </si>
  <si>
    <t xml:space="preserve">I hope all of these are gone based on a different comment but if not please make format consisten with LRI .  </t>
  </si>
  <si>
    <t>Patient Class</t>
  </si>
  <si>
    <t xml:space="preserve">Value Description  Code System Version Comments LOI_FI ELR LRI_PH  
E Emergency HL70004 2.5.1   P R R
I Inpatient HL70004 2.5.1   P R R
O Outpatient HL70004 2.5.1   R R R
</t>
  </si>
  <si>
    <t xml:space="preserve">E and I are required out bound but not inbound.  They can not be sent out if they are not received in.  </t>
  </si>
  <si>
    <t>13</t>
  </si>
  <si>
    <t>IN TABLE 2-1. USAGE DEFINITIONS SR is missing a Name.</t>
  </si>
  <si>
    <t>11</t>
  </si>
  <si>
    <t>Value Meaning Usage BG Blood Gases R BLB Blood Bank R CH Chemistry R CP Cytopathology R HM Hematology R IMM Immunology R LAB Laboratory R MB Microbiology R MCB Mycobacteriology R MYC Mycology R OTH Other P OSL Outside Lab R PHY Physician (Hx. Dx, Admission Note, Etc.) P SR Serology R SP Surgical Pathology R TX Toxicology R VR Virology R</t>
  </si>
  <si>
    <t xml:space="preserve">Lines are missing in the table.  </t>
  </si>
  <si>
    <t>Donna Carter</t>
  </si>
  <si>
    <t>LabCorp</t>
  </si>
  <si>
    <t>Freida Hall</t>
  </si>
  <si>
    <t>Quest Diagnostics</t>
  </si>
  <si>
    <t>SPM-10 is mention under LOI_PH COMPONENT, but SPM-10 definition Page 108, the field is Optional with no PH_Component requirement defined.  Need to remove field from profile, or provide requirements, e.g. RE for PH, CWE_03?</t>
  </si>
  <si>
    <t>99</t>
  </si>
  <si>
    <t>OBR Usage Note
guidnance</t>
  </si>
  <si>
    <t>OBR Usage Note
guidance</t>
  </si>
  <si>
    <t>107</t>
  </si>
  <si>
    <t>LOI-NN: OBX-11(Observation Result Status) SHALL be valued "O", when OBX-29 (Observation Type) is valued "QST".</t>
  </si>
  <si>
    <t>Need to assign number replacing 'NN'</t>
  </si>
  <si>
    <t>156</t>
  </si>
  <si>
    <t>MSH-12
Value Set: HL70104</t>
  </si>
  <si>
    <t>Move Value Set to VID data type for consistency with LRI</t>
  </si>
  <si>
    <t>1</t>
  </si>
  <si>
    <t>Various</t>
  </si>
  <si>
    <t>The bulleted list needs to be indented one stop.</t>
  </si>
  <si>
    <t>Hans Buitendijk</t>
  </si>
  <si>
    <t>Cerner</t>
  </si>
  <si>
    <t>Suggest to a statement that the guide is to be compatible with eDOS as well.</t>
  </si>
  <si>
    <t>Ask at Order Entry (AOE) responses are recorded as observations</t>
  </si>
  <si>
    <t>Ask at Order Entry (AOE) responses are communicated as observations</t>
  </si>
  <si>
    <t>Add here that the Prior Results should follow the LRI guide for Lab Results.</t>
  </si>
  <si>
    <t>Since we want to follow the same error handling, we should re-phrase and re-cast the text and diagram using LOI terminology and acknowledgement messages.</t>
  </si>
  <si>
    <t>as well as health information exchanges (HIEs),.</t>
  </si>
  <si>
    <t>as well as health information exchanges (HIEs).</t>
  </si>
  <si>
    <t>Do we want to state relative to globally unique identification that we strongly encourage use of LOI_GU, LAB_PRU, and LAB_FRU as we intend to sunset their counterparts as soon as adoption of unique identifiers is widespread?</t>
  </si>
  <si>
    <t>Include the following statement that is also in LRI: "IDs that begin with LAB- are applicable to any Lab US Realm IG; they are not IG specific."</t>
  </si>
  <si>
    <t>1. The LOI_O21_Acknowledgement_Component (4.2.3.1)
2. The LOI_O22_Acknowledgement_Component (4.2.3.2)
3. The LOI_GU_Acknowledgement_Component (4.2.3.3) OR the LOI_NG_Acknowledgement_Component (4.2.3.4)
4. The LOI_ORL_Acknowledgement_Component (4.2.3.5)</t>
  </si>
  <si>
    <t xml:space="preserve">1. The LOI_O21_Acknowledgement_Component (4.2.3.1) OR the LOI_O22_Acknowledgement_Component (4.2.3.2) OR the LOI_ORL_Acknowledgement_Component (4.2.3.5)
2. The LOI_GU_Acknowledgement_Component (4.2.3.3) OR the LOI_NG_Acknowledgement_Component (4.2.3.4)
</t>
  </si>
  <si>
    <t>The last statement on response profiles consisting fo two profile components is confusing.  I think the proposed wording reflects it more correctly.</t>
  </si>
  <si>
    <t>2.16.840.1.113883.9.XX</t>
  </si>
  <si>
    <t>Fix the XX</t>
  </si>
  <si>
    <t>It seems too many elements include LOI_NDBS_Component Usage: X for segments and fields, while it is unclear why this is necessary for so many of them.  We should leave flexibility for trading partners to explore use of those elements, and given the general rule that a receiver can ignore them unless the explicitly agree with a trading partner to honor them.  While one can reasonably argue that a newborn would not use a PID-16 Marital Status (so some elements reasonably should have an X), most others do not have such clarity (e.g, SFT or NTE segments, PID-18, PID-39, PID-33, NK1-19, NK1-39, ORC-10, ORC-11 etc., etc., etc.)</t>
  </si>
  <si>
    <t>(note the base definitions are considered to be “00”)</t>
  </si>
  <si>
    <t>(note the definitions in the base standard are considered to be “00”)</t>
  </si>
  <si>
    <t>1.04.01</t>
  </si>
  <si>
    <t>21</t>
  </si>
  <si>
    <t xml:space="preserve">This guide is intended to be compatible with the HL7 Version 2.5.1 IG: Laboratory Results Interface for US Realm, Release 3, Jan 2017. </t>
  </si>
  <si>
    <r>
      <t xml:space="preserve">This guide is intended to be compatible with the  </t>
    </r>
    <r>
      <rPr>
        <sz val="10"/>
        <color indexed="10"/>
        <rFont val="Times New Roman"/>
        <family val="1"/>
      </rPr>
      <t>HL7 Version 2.5.1 Implementation Guide: Lab Results Interface (LRI), Release 1, STU Release 4 – US Realm</t>
    </r>
    <r>
      <rPr>
        <sz val="10"/>
        <rFont val="Times New Roman"/>
        <family val="1"/>
      </rPr>
      <t xml:space="preserve"> </t>
    </r>
  </si>
  <si>
    <t>Update to current LRI</t>
  </si>
  <si>
    <t xml:space="preserve">Note that the LRI IG constraints apply only to prior laboratory results sent in the order message. </t>
  </si>
  <si>
    <r>
      <t xml:space="preserve">Note that the LRI IG constraints apply when </t>
    </r>
    <r>
      <rPr>
        <sz val="10"/>
        <color indexed="10"/>
        <rFont val="Times New Roman"/>
        <family val="1"/>
      </rPr>
      <t xml:space="preserve">sending </t>
    </r>
    <r>
      <rPr>
        <strike/>
        <sz val="10"/>
        <color indexed="10"/>
        <rFont val="Times New Roman"/>
        <family val="1"/>
      </rPr>
      <t xml:space="preserve">only to </t>
    </r>
    <r>
      <rPr>
        <sz val="10"/>
        <rFont val="Times New Roman"/>
        <family val="1"/>
      </rPr>
      <t xml:space="preserve">prior laboratory results </t>
    </r>
    <r>
      <rPr>
        <sz val="10"/>
        <color indexed="10"/>
        <rFont val="Times New Roman"/>
        <family val="1"/>
      </rPr>
      <t xml:space="preserve">to the segments in the Results_Prior group </t>
    </r>
    <r>
      <rPr>
        <strike/>
        <sz val="10"/>
        <color indexed="10"/>
        <rFont val="Times New Roman"/>
        <family val="1"/>
      </rPr>
      <t xml:space="preserve">sent </t>
    </r>
    <r>
      <rPr>
        <sz val="10"/>
        <rFont val="Times New Roman"/>
        <family val="1"/>
      </rPr>
      <t xml:space="preserve">in the order message. </t>
    </r>
  </si>
  <si>
    <t>More precise what the LRI IG constraints apply to in the LOI IG.</t>
  </si>
  <si>
    <t>1.04.13</t>
  </si>
  <si>
    <t>26</t>
  </si>
  <si>
    <t xml:space="preserve">The concepts described there are applicable to this Implementation Guide as well and so an excerpt is included below:: </t>
  </si>
  <si>
    <r>
      <t>The concepts described there are applicable to this Implementation Guide as well and so an excerpt is included below:</t>
    </r>
    <r>
      <rPr>
        <strike/>
        <sz val="10"/>
        <color indexed="10"/>
        <rFont val="Times New Roman"/>
        <family val="1"/>
      </rPr>
      <t>:</t>
    </r>
    <r>
      <rPr>
        <sz val="10"/>
        <rFont val="Times New Roman"/>
        <family val="1"/>
      </rPr>
      <t xml:space="preserve"> </t>
    </r>
  </si>
  <si>
    <t>Delete second ":"</t>
  </si>
  <si>
    <t>28</t>
  </si>
  <si>
    <t>The scope of this Use Case is the electronic communication of laboratory order information between an EHR-S and an LIS in an inter-organizational ambulatory care setting.</t>
  </si>
  <si>
    <r>
      <t xml:space="preserve">The scope of this Use Case is the electronic communication of laboratory order information between an EHR-S and an LIS in an inter-organizational </t>
    </r>
    <r>
      <rPr>
        <strike/>
        <sz val="10"/>
        <color indexed="10"/>
        <rFont val="Times New Roman"/>
        <family val="1"/>
      </rPr>
      <t xml:space="preserve">ambulatory </t>
    </r>
    <r>
      <rPr>
        <sz val="10"/>
        <rFont val="Times New Roman"/>
        <family val="1"/>
      </rPr>
      <t>care setting.</t>
    </r>
  </si>
  <si>
    <t>We had ballot comment last round to remove "ambulatory" and replace with "inter-organizational"</t>
  </si>
  <si>
    <t xml:space="preserve">Advanced error messages related to application transport. </t>
  </si>
  <si>
    <t>What does this mean? I think we mean that we support application level ACKs to ensure end to end delivery, when intermediaries are in use?</t>
  </si>
  <si>
    <t xml:space="preserve">Sends Laboratory Requisition
Receives Laboratory Requisition 
Sends Accept Acknowledgement for Received Laboratory Requisition 
Sends Application Acknowledgement for Laboratory Requisition Acceptance 
Sends Accept Acknowledgement for Laboratory Requisition Acceptance  </t>
  </si>
  <si>
    <r>
      <t xml:space="preserve">Sends Laboratory </t>
    </r>
    <r>
      <rPr>
        <strike/>
        <sz val="10"/>
        <color indexed="10"/>
        <rFont val="Times New Roman"/>
        <family val="1"/>
      </rPr>
      <t xml:space="preserve">Requisition </t>
    </r>
    <r>
      <rPr>
        <sz val="10"/>
        <color indexed="10"/>
        <rFont val="Times New Roman"/>
        <family val="1"/>
      </rPr>
      <t>Order message</t>
    </r>
    <r>
      <rPr>
        <sz val="10"/>
        <rFont val="Times New Roman"/>
        <family val="1"/>
      </rPr>
      <t xml:space="preserve">
Receives Laboratory </t>
    </r>
    <r>
      <rPr>
        <strike/>
        <sz val="10"/>
        <color indexed="10"/>
        <rFont val="Times New Roman"/>
        <family val="1"/>
      </rPr>
      <t xml:space="preserve">Requisition </t>
    </r>
    <r>
      <rPr>
        <sz val="10"/>
        <color indexed="10"/>
        <rFont val="Times New Roman"/>
        <family val="1"/>
      </rPr>
      <t xml:space="preserve">Order message
Sends Accept Acknowledgement for Received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 xml:space="preserve">Sends Application Acknowledgement for Laboratory </t>
    </r>
    <r>
      <rPr>
        <strike/>
        <sz val="10"/>
        <color indexed="10"/>
        <rFont val="Times New Roman"/>
        <family val="1"/>
      </rPr>
      <t>Requisition</t>
    </r>
    <r>
      <rPr>
        <sz val="10"/>
        <color indexed="10"/>
        <rFont val="Times New Roman"/>
        <family val="1"/>
      </rPr>
      <t xml:space="preserve"> Order message </t>
    </r>
    <r>
      <rPr>
        <sz val="10"/>
        <rFont val="Times New Roman"/>
        <family val="1"/>
      </rPr>
      <t xml:space="preserve">Acceptance </t>
    </r>
    <r>
      <rPr>
        <sz val="10"/>
        <color indexed="10"/>
        <rFont val="Times New Roman"/>
        <family val="1"/>
      </rPr>
      <t xml:space="preserve">
</t>
    </r>
    <r>
      <rPr>
        <sz val="10"/>
        <rFont val="Times New Roman"/>
        <family val="1"/>
      </rPr>
      <t xml:space="preserve">Sends Accept Acknowledgement for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Acceptance</t>
    </r>
  </si>
  <si>
    <t>Once the sequence diagram is updated, this table needs to be updated, too</t>
  </si>
  <si>
    <t>2.06.05
Table 2-6</t>
  </si>
  <si>
    <t>For OML^O21^OML_O21
MSH-15 (Accept Acknowledgment Type) - see Section 5.3 for values. 
MSH-16 (Application Acknowledgment Type) - see Section 5.3.3 for values</t>
  </si>
  <si>
    <r>
      <t>For OML^O21^OML_O21
MSH-15 (Accept Acknowledgment Type) - see Section 5.3</t>
    </r>
    <r>
      <rPr>
        <sz val="10"/>
        <color indexed="10"/>
        <rFont val="Times New Roman"/>
        <family val="1"/>
      </rPr>
      <t>.1</t>
    </r>
    <r>
      <rPr>
        <sz val="10"/>
        <rFont val="Times New Roman"/>
        <family val="1"/>
      </rPr>
      <t xml:space="preserve"> for values. 
MSH-16 (Application Acknowledgment Type) - see Section 5.3.</t>
    </r>
    <r>
      <rPr>
        <sz val="10"/>
        <color indexed="10"/>
        <rFont val="Times New Roman"/>
        <family val="1"/>
      </rPr>
      <t>1</t>
    </r>
    <r>
      <rPr>
        <sz val="10"/>
        <rFont val="Times New Roman"/>
        <family val="1"/>
      </rPr>
      <t xml:space="preserve"> for values</t>
    </r>
  </si>
  <si>
    <t>Update reference to the more specific section, OR make all reference 5.3</t>
  </si>
  <si>
    <t>ACK^021^ACK</t>
  </si>
  <si>
    <r>
      <t>ACK^</t>
    </r>
    <r>
      <rPr>
        <sz val="10"/>
        <color indexed="10"/>
        <rFont val="Times New Roman"/>
        <family val="1"/>
      </rPr>
      <t>O</t>
    </r>
    <r>
      <rPr>
        <sz val="10"/>
        <rFont val="Times New Roman"/>
        <family val="1"/>
      </rPr>
      <t xml:space="preserve">21^ACK
</t>
    </r>
  </si>
  <si>
    <t>For ACK^O21^ACK
MSH-15 (Accept Acknowledgment Type) - see Section 5.3 for values. 
MSH-16 (Application Acknowledgment Type) - see Section 5.3.3 for values</t>
  </si>
  <si>
    <r>
      <t>For ACK^O21^ACK
MSH-15 (Accept Acknowledgment Type) - see Section 5.3</t>
    </r>
    <r>
      <rPr>
        <sz val="10"/>
        <color indexed="10"/>
        <rFont val="Times New Roman"/>
        <family val="1"/>
      </rPr>
      <t>.2</t>
    </r>
    <r>
      <rPr>
        <sz val="10"/>
        <rFont val="Times New Roman"/>
        <family val="1"/>
      </rPr>
      <t xml:space="preserve"> for values. 
MSH-16 (Application Acknowledgment Type) - see Section 5.3.</t>
    </r>
    <r>
      <rPr>
        <sz val="10"/>
        <color indexed="10"/>
        <rFont val="Times New Roman"/>
        <family val="1"/>
      </rPr>
      <t>2</t>
    </r>
    <r>
      <rPr>
        <sz val="10"/>
        <rFont val="Times New Roman"/>
        <family val="1"/>
      </rPr>
      <t xml:space="preserve"> for values</t>
    </r>
  </si>
  <si>
    <t xml:space="preserve">For ORL^O22^ORL_O22
MSH-15 (Accept Acknowledgment Type) - see Section 5.3 for values. </t>
  </si>
  <si>
    <r>
      <t>For ORL^O22^ORL_O22
MSH-15 (Accept Acknowledgment Type) - see Section 5.3</t>
    </r>
    <r>
      <rPr>
        <sz val="10"/>
        <color indexed="10"/>
        <rFont val="Times New Roman"/>
        <family val="1"/>
      </rPr>
      <t>.3</t>
    </r>
    <r>
      <rPr>
        <sz val="10"/>
        <rFont val="Times New Roman"/>
        <family val="1"/>
      </rPr>
      <t xml:space="preserve"> for values. </t>
    </r>
  </si>
  <si>
    <t>2.06.06
Table 2-9</t>
  </si>
  <si>
    <t>centers, birth hospitals, public health agencies as well as health information exchanges (HIEs),.</t>
  </si>
  <si>
    <t>centers, birth hospitals, public health agencies as well as health information exchanges (HIEs),</t>
  </si>
  <si>
    <t>Delete the trailing ","</t>
  </si>
  <si>
    <t>4.01
Figure 4-1</t>
  </si>
  <si>
    <t>43</t>
  </si>
  <si>
    <t>In order to align with the proposed nomenclature of Common Profile (red), choice components (Blue) and optional components (green) (some of which are also choice components and some are domain components - suggest updating the figure and the text in section 4.2 accordingly.</t>
  </si>
  <si>
    <t>LOI_RC_Component</t>
  </si>
  <si>
    <t>LAB_RC_Component</t>
  </si>
  <si>
    <t>This is the component that supports copy to  more than 5 providers - would apply to both LOI and LRI, so make a LAB component instead?</t>
  </si>
  <si>
    <t>4.02</t>
  </si>
  <si>
    <t xml:space="preserve">As of this version a valid response Profile consists of a minimum of two profile components: 1. The LOI_O21_Acknowledgement_Component (4.2.3.1) 2. The LOI_O22_Acknowledgement_Component (4.2.3.2) 3. The LOI_GU_Acknowledgement_Component (4.2.3.3) OR the LOI_NG_Acknowledgement_Component (4.2.3.4) 4. The LOI_ORL_Acknowledgement_Component (4.2.3.5) </t>
  </si>
  <si>
    <t>This is still a little confusing - May be clarify that for each of the messages used need to pic the respective components PLUS divide if GU or NG?</t>
  </si>
  <si>
    <t>4.02.01</t>
  </si>
  <si>
    <t xml:space="preserve">Note that the FI, TO, XO, NB, PH, PR and RC profile components are not included in the pre- coordinated profiles; rather they are added to MSH-21 when applicable, e.g., the LAB_NB_Component would be included to support the level of precision a Newborn use case requires on time-related data elements if the tests are related to newborn screening. </t>
  </si>
  <si>
    <r>
      <t xml:space="preserve">Note that the FI, TO, XO, NB, PH, PR and RC profile components are not included in the pre- coordinated profiles; rather they are added to MSH-21 when applicable, e.g., the </t>
    </r>
    <r>
      <rPr>
        <strike/>
        <sz val="10"/>
        <color indexed="10"/>
        <rFont val="Times New Roman"/>
        <family val="1"/>
      </rPr>
      <t xml:space="preserve">LAB_NB_Component </t>
    </r>
    <r>
      <rPr>
        <sz val="10"/>
        <color indexed="10"/>
        <rFont val="Times New Roman"/>
        <family val="1"/>
      </rPr>
      <t xml:space="preserve">LOI_PR_Component </t>
    </r>
    <r>
      <rPr>
        <sz val="10"/>
        <rFont val="Times New Roman"/>
        <family val="1"/>
      </rPr>
      <t xml:space="preserve">would be included to support </t>
    </r>
    <r>
      <rPr>
        <sz val="10"/>
        <color indexed="10"/>
        <rFont val="Times New Roman"/>
        <family val="1"/>
      </rPr>
      <t>sending of prior results relevant for the order</t>
    </r>
    <r>
      <rPr>
        <strike/>
        <sz val="10"/>
        <color indexed="10"/>
        <rFont val="Times New Roman"/>
        <family val="1"/>
      </rPr>
      <t xml:space="preserve"> the level of precision a Newborn use case requires on time-related data elements if the tests are related to newborn screening</t>
    </r>
    <r>
      <rPr>
        <sz val="10"/>
        <rFont val="Times New Roman"/>
        <family val="1"/>
      </rPr>
      <t xml:space="preserve">. </t>
    </r>
  </si>
  <si>
    <t>Since we have both the NewbornTime component (May be we should rename LAB_NB to that?) and the LOI_NDBS we should change this example to prior result or something that is not already confusing</t>
  </si>
  <si>
    <t>4.02.01.09</t>
  </si>
  <si>
    <t>47</t>
  </si>
  <si>
    <t xml:space="preserve">LAB_NB_COMPONENT (NEWBORN) </t>
  </si>
  <si>
    <r>
      <t xml:space="preserve">LAB_NB_COMPONENT (NEWBORN </t>
    </r>
    <r>
      <rPr>
        <sz val="10"/>
        <color indexed="10"/>
        <rFont val="Times New Roman"/>
        <family val="1"/>
      </rPr>
      <t>TIME</t>
    </r>
    <r>
      <rPr>
        <sz val="10"/>
        <rFont val="Times New Roman"/>
        <family val="1"/>
      </rPr>
      <t xml:space="preserve">) </t>
    </r>
  </si>
  <si>
    <t>To avoid confusion between LAB_NB and LOI_NDBS</t>
  </si>
  <si>
    <t>4.02.01.10</t>
  </si>
  <si>
    <t>48</t>
  </si>
  <si>
    <t xml:space="preserve">When LAB_TO_Component is applied the listed datatypes for each of the fields changes as follow:
Listed datatype in field   becomes  datatype when TO is applied:
TS_02        TS_03
TS_06        TS_07
TS_08        TS_09
TS_10        TS_11
TS_12        TS_13
</t>
  </si>
  <si>
    <t>Missing addition per LOI#287</t>
  </si>
  <si>
    <t xml:space="preserve">Note: This is a laboratory domain profile component and the following fields may or may not be required in this IG: 
 PID-7 – Date/Time of Birth
 IN1-18 - Insured’s Date Of Birth  OBR-7 – Observation Date/Time  OBR-8  – Observation End Date/Time
 OBR-22 – Results Rpt/Status Chng – Date/Time
 T 1-7 – Start Date/Time                     OBX-5 – Observation Value (when OBX-2 is ‘TM’ or ‘TS’)           OBX-1  – Date/Time of the Observation
 OBX-19 – Date/Time of the Analysis
 SPM-17 – Specimen Collection Date/Time                 </t>
  </si>
  <si>
    <r>
      <t xml:space="preserve">Note: This is a laboratory domain profile component and the following fields may or may not be required in this IG:
• </t>
    </r>
    <r>
      <rPr>
        <sz val="10"/>
        <color indexed="10"/>
        <rFont val="Times New Roman"/>
        <family val="1"/>
      </rPr>
      <t>MSH-7 – Date/Time of Message</t>
    </r>
    <r>
      <rPr>
        <sz val="10"/>
        <rFont val="Times New Roman"/>
        <family val="1"/>
      </rPr>
      <t xml:space="preserve">
• PID-7 – Date/Time of Birth‬
• IN1-18 - Insured’s Date Of Birth
•</t>
    </r>
    <r>
      <rPr>
        <sz val="10"/>
        <color indexed="10"/>
        <rFont val="Times New Roman"/>
        <family val="1"/>
      </rPr>
      <t xml:space="preserve"> ORC-9 - Date/Time of Transaction</t>
    </r>
    <r>
      <rPr>
        <sz val="10"/>
        <rFont val="Times New Roman"/>
        <family val="1"/>
      </rPr>
      <t xml:space="preserve">
• OBR-7 – Observation Date/Time‬‬‬‬‬‬‬‬‬‬‬‬‬‬‬‬
• OBR-8 – Observation End Date/Time‬‬‬‬‬‬‬‬‬‬‬‬‬‬‬‬
• OBR-22 – Results Rpt/Status Chng – Date/Time‬‬‬‬‬‬‬‬‬‬‬‬‬‬‬‬
• TQ1-7 – Start Date/Time‬‬‬‬‬‬‬‬‬‬‬‬‬‬‬‬
•  </t>
    </r>
    <r>
      <rPr>
        <sz val="10"/>
        <color indexed="10"/>
        <rFont val="Times New Roman"/>
        <family val="1"/>
      </rPr>
      <t>TQ1-8 – End Date/Time‬‬‬‬‬‬‬‬‬‬‬‬‬‬‬‬</t>
    </r>
    <r>
      <rPr>
        <sz val="10"/>
        <rFont val="Times New Roman"/>
        <family val="1"/>
      </rPr>
      <t xml:space="preserve">
• OBX-5 – Observation Value (when OBX-2 is ‘TM’ or ‘TS’)‬‬‬‬‬‬‬‬‬‬‬‬‬‬‬‬
• OBX-14 – Date/Time of the Observation‬‬‬‬‬‬‬‬‬‬‬‬‬‬‬‬
• OBX-19 – Date/Time of the Analysis‬‬‬‬‬‬‬‬‬‬‬‬‬‬‬‬
• SPM-17 – Specimen Collection Date/Time‬‬‬‬‬‬‬‬‬‬‬‬‬‬‬‬
</t>
    </r>
  </si>
  <si>
    <t>4.02.01.12</t>
  </si>
  <si>
    <t xml:space="preserve">When a laboratory order could yield a result that should/couldbe sent to public health, </t>
  </si>
  <si>
    <t xml:space="preserve">When a laboratory order could yield a result that should/could be sent to public health, </t>
  </si>
  <si>
    <t>add space between "could" and "be"</t>
  </si>
  <si>
    <t>4.02.01.14</t>
  </si>
  <si>
    <t xml:space="preserve">LOI_RC_COMPONENT (RESULTS COPIES) </t>
  </si>
  <si>
    <t>There may be use cases, where support for copy to providers is NOT needed, so could this profile be expanded - OR could we add a new profile that defines the fields needed for copy to: OBR-28, OBR-49 and PRT segment and make them optional in the LOI_Common_Component?</t>
  </si>
  <si>
    <t>55</t>
  </si>
  <si>
    <t>Specimen BEGIN</t>
  </si>
  <si>
    <t>usage should be varies:
NDBS: R
All others C(RE/O)
That is because even though we have only one specimen type, we rely on SPM segment to transmit the bloodspot card number(s)</t>
  </si>
  <si>
    <t>69</t>
  </si>
  <si>
    <t xml:space="preserve">For each of the combinations illustrated, the following additional profile component identifiers can be specified: </t>
  </si>
  <si>
    <t>For each of the combinations illustrated, the following additional profile component identifiers can be specified: 
ADD:
* LOI_NDBS_Component - ID: 2.16.840.1.113883.9.5</t>
  </si>
  <si>
    <t>70</t>
  </si>
  <si>
    <t xml:space="preserve">LOI-14: ...
Note: Additional occurrences of MSH-21 (Message Profile Identifier) may be valued with any combination of: </t>
  </si>
  <si>
    <r>
      <t xml:space="preserve">LOI-14: ...
Note: Additional occurrences of MSH-21 (Message Profile Identifier) may be valued with any combination of: 
</t>
    </r>
    <r>
      <rPr>
        <sz val="10"/>
        <color indexed="10"/>
        <rFont val="Times New Roman"/>
        <family val="1"/>
      </rPr>
      <t>ADD:
* LOI_NDBS_Component - ID: 2.16.840.1.113883.9.5</t>
    </r>
  </si>
  <si>
    <t>71</t>
  </si>
  <si>
    <t xml:space="preserve">LOI-15: ...
Note: Additional occurrences of MSH-21 (Message Profile Identifier) may be valued with any combination of: </t>
  </si>
  <si>
    <r>
      <t xml:space="preserve">LOI-15: ...
Note: Additional occurrences of MSH-21 (Message Profile Identifier) may be valued with any combination of: 
</t>
    </r>
    <r>
      <rPr>
        <sz val="10"/>
        <color indexed="10"/>
        <rFont val="Times New Roman"/>
        <family val="1"/>
      </rPr>
      <t>ADD:
* LOI_NDBS_Component - ID: 2.16.840.1.113883.9.5</t>
    </r>
  </si>
  <si>
    <t xml:space="preserve">LOI-16: ...
Note: Additional occurrences of MSH-21 (Message Profile Identifier) may be valued with any combination of: </t>
  </si>
  <si>
    <r>
      <t xml:space="preserve">LOI-16: ...
Note: Additional occurrences of MSH-21 (Message Profile Identifier) may be valued with any combination of: 
</t>
    </r>
    <r>
      <rPr>
        <sz val="10"/>
        <color indexed="10"/>
        <rFont val="Times New Roman"/>
        <family val="1"/>
      </rPr>
      <t>ADD:
* LOI_NDBS_Component - ID: 2.16.840.1.113883.9.5</t>
    </r>
  </si>
  <si>
    <t>72</t>
  </si>
  <si>
    <t xml:space="preserve">LOI-17: ...
Note: Additional occurrences of MSH-21 (Message Profile Identifier) may be valued with any combination of: </t>
  </si>
  <si>
    <r>
      <t xml:space="preserve">LOI-17: ...
Note: Additional occurrences of MSH-21 (Message Profile Identifier) may be valued with any combination of: 
</t>
    </r>
    <r>
      <rPr>
        <sz val="10"/>
        <color indexed="10"/>
        <rFont val="Times New Roman"/>
        <family val="1"/>
      </rPr>
      <t>ADD:
* LOI_NDBS_Component - ID: 2.16.840.1.113883.9.5</t>
    </r>
  </si>
  <si>
    <r>
      <t xml:space="preserve">Conformance Statement: </t>
    </r>
    <r>
      <rPr>
        <sz val="10"/>
        <color indexed="10"/>
        <rFont val="Times New Roman"/>
        <family val="1"/>
      </rPr>
      <t>LOI_NDBS_Component 
LOI-XX: An occurrence of MSH-21.3 (Message Profile Identifier. Universal ID) SHALL be valued with '2.16.840.1.113883.9.5</t>
    </r>
    <r>
      <rPr>
        <sz val="10"/>
        <rFont val="Times New Roman"/>
        <family val="1"/>
      </rPr>
      <t xml:space="preserve">' </t>
    </r>
  </si>
  <si>
    <t>Add missing CS for NDBS_Component</t>
  </si>
  <si>
    <t>77</t>
  </si>
  <si>
    <t>PID-5
LOI_NDBS_Component datatype: XPN_03</t>
  </si>
  <si>
    <t>In LRI NDBS is using XPN_02 - these should be synced up
ALSO what is the rationale to require the last name, when we know there are instances when the name is not known?</t>
  </si>
  <si>
    <t>78</t>
  </si>
  <si>
    <t xml:space="preserve">PID-13:
LOI_NDBS_Component datatype: XTN_03 </t>
  </si>
  <si>
    <t>XTN_03 is not defined in the LOI guide</t>
  </si>
  <si>
    <t>PID-24</t>
  </si>
  <si>
    <t>Add Note to PID-24 for NDBS_Component: When PID-24 (Multiple Birth Indicator) is 'Y' then SHOULD have PID-25 (Birth Order) valued with the respective number indicating if this patient is the first (1), the second (2) etc. AND an OBX segment with OBX-3.1 (Observation Identifier.Identifier) is valued "57722-1" to indicate the total number of babies delivered for the same pregnancy.</t>
  </si>
  <si>
    <t>NK1-7
Usage RE</t>
  </si>
  <si>
    <r>
      <t>NK1-7
Usage</t>
    </r>
    <r>
      <rPr>
        <sz val="10"/>
        <color indexed="10"/>
        <rFont val="Times New Roman"/>
        <family val="1"/>
      </rPr>
      <t xml:space="preserve"> </t>
    </r>
    <r>
      <rPr>
        <strike/>
        <sz val="10"/>
        <color indexed="10"/>
        <rFont val="Times New Roman"/>
        <family val="1"/>
      </rPr>
      <t>RE</t>
    </r>
    <r>
      <rPr>
        <sz val="10"/>
        <color indexed="10"/>
        <rFont val="Times New Roman"/>
        <family val="1"/>
      </rPr>
      <t xml:space="preserve"> O</t>
    </r>
  </si>
  <si>
    <t>Make usage O in LOI_Common and let profiles that need the contact role and employer info declare this RE - assume mostly needed for Worker's comp insurance and possibly PH</t>
  </si>
  <si>
    <t>NK1-2 usage is R</t>
  </si>
  <si>
    <t>CROSS GUIDE:
In LRI the usage for this fields is C(R/X) for the NDBS component- do we need to sync it - related to comment on NK1-13 as well as NK1-30//32
The usage note on page 155 states:
NK1-2 - Name – a Baby's mother/father/caregiver's name. If mother’s info is not provided, then provide available caregiver, guardian, adoption agency, or social services information - this suggests NK1-13 as well as the contact info may be needed - suggest to sync LOI to LRI usages</t>
  </si>
  <si>
    <t>81</t>
  </si>
  <si>
    <t>NK1-13 usage is X</t>
  </si>
  <si>
    <t>CROSS GUIDE:
In LRI the usage for this fields is C(R/X) for the NDBS component - if this does not come in with the order, the lab will not be able to fill this out - SYNC for both guides</t>
  </si>
  <si>
    <t>82</t>
  </si>
  <si>
    <t>NK1-30 and NK1-32 NDBS usage is X</t>
  </si>
  <si>
    <t>CROSS GUIDE:
In LRI the usage for these fields is C(RE/X) for the NDBS component - if this does not come in with the order, the lab will not be able to fill this out - SYNC for both guides</t>
  </si>
  <si>
    <t>96</t>
  </si>
  <si>
    <t xml:space="preserve"> All other specimen collection date/times, including the first one, are communicated in the SPM segment. </t>
  </si>
  <si>
    <r>
      <t xml:space="preserve"> All other specimen collection date/times, including the first one, are communicated in the </t>
    </r>
    <r>
      <rPr>
        <sz val="10"/>
        <color indexed="10"/>
        <rFont val="Times New Roman"/>
        <family val="1"/>
      </rPr>
      <t>respective</t>
    </r>
    <r>
      <rPr>
        <sz val="10"/>
        <rFont val="Times New Roman"/>
        <family val="1"/>
      </rPr>
      <t xml:space="preserve"> SPM segment</t>
    </r>
    <r>
      <rPr>
        <sz val="10"/>
        <color indexed="10"/>
        <rFont val="Times New Roman"/>
        <family val="1"/>
      </rPr>
      <t>(s)</t>
    </r>
    <r>
      <rPr>
        <sz val="10"/>
        <rFont val="Times New Roman"/>
        <family val="1"/>
      </rPr>
      <t xml:space="preserve">. </t>
    </r>
  </si>
  <si>
    <t xml:space="preserve">OBR-8 and OBR-13 - there may be others
LOI_NDBS_Component comment: </t>
  </si>
  <si>
    <r>
      <t>LOI_NDBS_Component comm</t>
    </r>
    <r>
      <rPr>
        <sz val="10"/>
        <color indexed="10"/>
        <rFont val="Times New Roman"/>
        <family val="1"/>
      </rPr>
      <t>e</t>
    </r>
    <r>
      <rPr>
        <sz val="10"/>
        <rFont val="Times New Roman"/>
        <family val="1"/>
      </rPr>
      <t>n</t>
    </r>
    <r>
      <rPr>
        <strike/>
        <sz val="10"/>
        <color indexed="10"/>
        <rFont val="Times New Roman"/>
        <family val="1"/>
      </rPr>
      <t>t</t>
    </r>
    <r>
      <rPr>
        <sz val="10"/>
        <rFont val="Times New Roman"/>
        <family val="1"/>
      </rPr>
      <t xml:space="preserve">: </t>
    </r>
  </si>
  <si>
    <t>97</t>
  </si>
  <si>
    <t>For NDBS there may not be a specific ordering provider, since the testing (at least the initial screening is often mandated by state regulations) - how is this element supposed to be filled out?
Currently labs are using the ordering facility information in this field, but the type code vocabulary does not allow that kludge here.</t>
  </si>
  <si>
    <t>OBR-28 - Usage R</t>
  </si>
  <si>
    <t>OBR-28 - Usage O</t>
  </si>
  <si>
    <t>Change usage to optional for LOI_Common and ADD Copy to profile that can be chosen to be used, when desired?</t>
  </si>
  <si>
    <t>6.11.01.01</t>
  </si>
  <si>
    <t>101</t>
  </si>
  <si>
    <t xml:space="preserve">the appropriate messaging between the LIS and EHR - Sneeds to be resolved by the </t>
  </si>
  <si>
    <t xml:space="preserve">the appropriate messaging between the LIS and EHR - S needs to be resolved by the </t>
  </si>
  <si>
    <t>add space between "EHR-S" and "needs"</t>
  </si>
  <si>
    <t>In general the Copy to functionality seems to be limited to people, but in some use cases organizations, i.e. PH departments may need to be identified to also get results of a particular order (we have a use case in PHLs for specific tests, where the results are reported to the PH department (may have a name there), the treating provider (have a name) and the relevant Public Health Laboratory (may not have a specific name - should this default to the lab director?)</t>
  </si>
  <si>
    <t xml:space="preserve">The receiver shall not concatenate separate NTEs in any way that displays any part of multiple NTEs on the same line; see the EHR-S FR Implementation Guide. </t>
  </si>
  <si>
    <t>Does this statement apply to LIS as well - the EHR-S FR does not define LIS behavior?</t>
  </si>
  <si>
    <t>102</t>
  </si>
  <si>
    <t xml:space="preserve">In this guide, PRT shall only be used in support of Result Copies to as described in Section 6.11.1.1 Result Handling and Result Copies To; any other use is beyond the scope of this guide. </t>
  </si>
  <si>
    <r>
      <t>In this guide,</t>
    </r>
    <r>
      <rPr>
        <sz val="10"/>
        <color indexed="10"/>
        <rFont val="Times New Roman"/>
        <family val="1"/>
      </rPr>
      <t xml:space="preserve"> the current definition of the </t>
    </r>
    <r>
      <rPr>
        <sz val="10"/>
        <rFont val="Times New Roman"/>
        <family val="1"/>
      </rPr>
      <t>PRT</t>
    </r>
    <r>
      <rPr>
        <sz val="10"/>
        <color indexed="10"/>
        <rFont val="Times New Roman"/>
        <family val="1"/>
      </rPr>
      <t xml:space="preserve"> segment only takes into account use </t>
    </r>
    <r>
      <rPr>
        <strike/>
        <sz val="10"/>
        <color indexed="10"/>
        <rFont val="Times New Roman"/>
        <family val="1"/>
      </rPr>
      <t xml:space="preserve">shall only be used </t>
    </r>
    <r>
      <rPr>
        <sz val="10"/>
        <rFont val="Times New Roman"/>
        <family val="1"/>
      </rPr>
      <t>in support of Result Copies to as described in Section 6.11.1.1 Result Handling and Result Copies To; any other use is beyond the scope of this guide</t>
    </r>
    <r>
      <rPr>
        <sz val="10"/>
        <color indexed="10"/>
        <rFont val="Times New Roman"/>
        <family val="1"/>
      </rPr>
      <t>, but users are encouraged to submit comments for other uses</t>
    </r>
    <r>
      <rPr>
        <sz val="10"/>
        <rFont val="Times New Roman"/>
        <family val="1"/>
      </rPr>
      <t xml:space="preserve">. </t>
    </r>
  </si>
  <si>
    <t>In section 2.2.2 we have a Note stating: Note that the authors of this guide did not validate whether constraints on components should be loosened to support these use cases. This will be addressed in a future version, including definition of minimal incremental profiles to support these use cases. Until such time, implementers are not discouraged from attempting to use this guide for those use cases but should recognize that they may not be able to remain fully conformant. The authors invite comments from implementers on their experience to inform the next version. 
The spirit of this Note should apply here as well
In PHLs we have a use case, where we need information about the approving PH official before testing can be done - it would be nice to be able to use PRT segment for that, though we will need to make a harmonization request to add new code to HL70912 (PRT-4) code system to support authorizing PH official, or something similar) - SHALL is too strong a word.</t>
  </si>
  <si>
    <t>DG1-3 value set binding to ICD-9Cm and ICD-10CM</t>
  </si>
  <si>
    <t>For the NDBS component finding an ICD-10CM code for the mandated initial screening will be difficult - suggest to either loosen the binding to should here OR add NDBS specific guidance which ICD-10 code to use for the respective types of orders (not needed for follow up testing, when Dx has been made):
reason for NDBS testing: mandated initial screen, repeat screen for result confirmation, routine second screen, mandated second screen</t>
  </si>
  <si>
    <t xml:space="preserve">LOI-NN: OBX-11(Observation Result Status) SHALL be valued "O", when OBX-29 (Observation Type) is valued "QST". </t>
  </si>
  <si>
    <t>CROSS GUIDE:
Review if this needs to be LAB-NN, as this rule should apply for the AOEs sent back in LRI as well, correct - there was a ballot comment on LRI on the subject of adjusting some OBX field usage based on codes in OBX-29 that we did not finish - evaluate after that
Ensure to assign proper number for final publication!</t>
  </si>
  <si>
    <t>108</t>
  </si>
  <si>
    <t>SPM-2
Usage RE
Datatype Varies</t>
  </si>
  <si>
    <t xml:space="preserve">SPM-2
Usage Varies
NDBS: R
all others RE
Datatype Varies
NDBS: EIP_05 for GU or EIP_06 for NG
al other profiles: EIP_01 for GU and EIP_02 for NG
</t>
  </si>
  <si>
    <t>in order to ensure receipt of the dried blood spot card number (used to be required OBX with LOINC = 57716- 3 for the state printed ID (In SPM-2.1)
Need to create new datatype EIP_05 and EIP_06 for LOI_NDBS: were SPM-2.1 = R and SPM-2.2 = RE (to be an allowable variation on the Common datatypes EI_01 and EI_02 respectively)</t>
  </si>
  <si>
    <t>7.04.10
Table 7-18</t>
  </si>
  <si>
    <t>122</t>
  </si>
  <si>
    <t>adjust table header, so that entire title is readable (or shorten the title)</t>
  </si>
  <si>
    <t>7.16.03</t>
  </si>
  <si>
    <t>127</t>
  </si>
  <si>
    <t>7.16.06</t>
  </si>
  <si>
    <t>128</t>
  </si>
  <si>
    <t>7.16.10</t>
  </si>
  <si>
    <t>129</t>
  </si>
  <si>
    <t>7.18</t>
  </si>
  <si>
    <t>7.18 XAD_01</t>
  </si>
  <si>
    <t>7.18.1 XAD_01</t>
  </si>
  <si>
    <t>Add one more level, since there are more than just one XAD datatype described</t>
  </si>
  <si>
    <t>7.18.01
Table 7-45</t>
  </si>
  <si>
    <t>130</t>
  </si>
  <si>
    <t>7.18.1 XAD_03
Table 7-45 XAD_02</t>
  </si>
  <si>
    <t>Adjust whichever one this is supposed to be - we are sing XAD_02 in the tables - but check against LRI and EDOS
the datatype defined is the one NDBS wants to use</t>
  </si>
  <si>
    <t>7.19.01
Table 7-46</t>
  </si>
  <si>
    <t>XCN_01 Datatype: .2 FN</t>
  </si>
  <si>
    <t>XCN_01.2 Datatype: FN_01</t>
  </si>
  <si>
    <t>Add comment about how to convey unknown name under this datatype per prior ballot comment in LRI for XPN - applies to LOI as well and probably also of interest for XCN datatype</t>
  </si>
  <si>
    <t>7.19.02
Table 7-47</t>
  </si>
  <si>
    <t>131</t>
  </si>
  <si>
    <t>XCN_02 Datatype: .2 FN</t>
  </si>
  <si>
    <t>XCN_02.2 Datatype:  FN_01</t>
  </si>
  <si>
    <t>7.20.03</t>
  </si>
  <si>
    <t>134</t>
  </si>
  <si>
    <t>XON_03</t>
  </si>
  <si>
    <t>XON_04</t>
  </si>
  <si>
    <t>CROSS GUIDE:
XON_03 has different definition than XON_03 in LRI - need to rename one of these, suggest to rename LOI XON_03 to XON_04, since it ONLY applies to IN1 segment (ONLY XON.1 is R all other elements are X in the LOI version)</t>
  </si>
  <si>
    <t>7.21.01</t>
  </si>
  <si>
    <t>135</t>
  </si>
  <si>
    <t xml:space="preserve">Usage Note To convey ‘unknown’ in PID-3.5 (Patient Name), send 'U' in XON.7, i.e. '^^^^^^U’. </t>
  </si>
  <si>
    <t>7.21.03</t>
  </si>
  <si>
    <t>136</t>
  </si>
  <si>
    <t>CROSS GUIDE:
Add comment about how to convey unknown name under this datatype per prior ballot comment in LRI for XPN - applies to LOI as well and probably also of interest for XCN datatype - was not added in LRI either</t>
  </si>
  <si>
    <t>7.22.01</t>
  </si>
  <si>
    <t>137</t>
  </si>
  <si>
    <t>XTN_01</t>
  </si>
  <si>
    <t>CROSS GUIDE:
XTN_01 has different definition than XTN_01 in LRI (XTN_01.9 is O in LOI and RE in LRI) need to rename one of these</t>
  </si>
  <si>
    <t>XTN_02.4 usage X</t>
  </si>
  <si>
    <t>Is making XTN_02.4 X an allowable constraint when XTN_01.1 has R there? I think we need to define the least constrained datatype for the Common profile component and then allow ONLY legal constraints on that one, or we are not really creating a layered guide but rather a forked guide</t>
  </si>
  <si>
    <t>145</t>
  </si>
  <si>
    <t>Because the panel contains a lot of LOINC codes related to reporting of the results for all the screening tests, that are not used in an order message we have adopted the convention to ONLY list LOINC codes for elements supported by the LOI_NDSB_Component</t>
  </si>
  <si>
    <r>
      <t>Because the panel contains a lot of LOINC codes related to reporting of the results for all the screening tests, that are not used in an order message we have adopted the convention to ONLY list LOINC codes for elements supported by the LOI_ND</t>
    </r>
    <r>
      <rPr>
        <sz val="10"/>
        <color indexed="10"/>
        <rFont val="Times New Roman"/>
        <family val="1"/>
      </rPr>
      <t>B</t>
    </r>
    <r>
      <rPr>
        <sz val="10"/>
        <rFont val="Times New Roman"/>
        <family val="1"/>
      </rPr>
      <t>S</t>
    </r>
    <r>
      <rPr>
        <strike/>
        <sz val="10"/>
        <color indexed="10"/>
        <rFont val="Times New Roman"/>
        <family val="1"/>
      </rPr>
      <t>B</t>
    </r>
    <r>
      <rPr>
        <sz val="10"/>
        <rFont val="Times New Roman"/>
        <family val="1"/>
      </rPr>
      <t>_Component</t>
    </r>
  </si>
  <si>
    <t xml:space="preserve">When using the basic acknowledgement profile (LOI_Acknowledgement_Component – ID: 2.16.840.1.113883.9.XX), then the order message OML^O21 SHALL support MSH-15 and MSH-16 as follows: 
TABLE 7-2. ORU ACKNOWLEDGEMENT CODES  Requirement MSH-15 MSH-16 SHALL support AL NE MAY support AL AL MAY support AL ER MAY support* NE AL MAY support* NE NE MAY support* NE ER 
*ONLY in point-to-point environments, where the transport protocol guarantees delivery to the intended recipient. </t>
  </si>
  <si>
    <t>In LRI we have 2 options for ACK behavior
LRI_Acknowledgement_Component (2.16.840.1.113883.9.26) or LRI_End-To-End_Acknowledgement_Component - we should add this to LOI as well</t>
  </si>
  <si>
    <t xml:space="preserve">PID segment Note:
 The subject shall be a person.   </t>
  </si>
  <si>
    <r>
      <t xml:space="preserve">The subject shall be a person </t>
    </r>
    <r>
      <rPr>
        <sz val="10"/>
        <color indexed="10"/>
        <rFont val="Times New Roman"/>
        <family val="1"/>
      </rPr>
      <t>except when LOI_PH_Component is invoked</t>
    </r>
    <r>
      <rPr>
        <sz val="10"/>
        <rFont val="Times New Roman"/>
        <family val="1"/>
      </rPr>
      <t xml:space="preserve">.   </t>
    </r>
  </si>
  <si>
    <t>to match note in 5.1.</t>
  </si>
  <si>
    <t>overall</t>
  </si>
  <si>
    <t>Prior to publication verify that ALL identified datatypes from the tables are listed in the Datatype section!</t>
  </si>
  <si>
    <t>LOI</t>
  </si>
  <si>
    <t>throughout</t>
  </si>
  <si>
    <t>Many items are listed as X for NDBS component and O for all others. Consider changing to O for NDBS to allow for greater flexibility in individual states</t>
  </si>
  <si>
    <t>16</t>
  </si>
  <si>
    <r>
      <t xml:space="preserve">LOI_NDBS_Component usage: </t>
    </r>
    <r>
      <rPr>
        <sz val="10"/>
        <color indexed="10"/>
        <rFont val="Times New Roman"/>
        <family val="1"/>
      </rPr>
      <t>R</t>
    </r>
    <r>
      <rPr>
        <sz val="10"/>
        <rFont val="Times New Roman"/>
        <family val="1"/>
      </rPr>
      <t xml:space="preserve">, cardinality: 1..1, data type: </t>
    </r>
    <r>
      <rPr>
        <sz val="10"/>
        <color indexed="10"/>
        <rFont val="Times New Roman"/>
        <family val="1"/>
      </rPr>
      <t>TS_</t>
    </r>
  </si>
  <si>
    <r>
      <t xml:space="preserve">LOI_NDBS_Component usage: </t>
    </r>
    <r>
      <rPr>
        <sz val="10"/>
        <color indexed="10"/>
        <rFont val="Times New Roman"/>
        <family val="1"/>
      </rPr>
      <t>RE</t>
    </r>
    <r>
      <rPr>
        <sz val="10"/>
        <rFont val="Times New Roman"/>
        <family val="1"/>
      </rPr>
      <t xml:space="preserve">, cardinality: 1..1, data type: </t>
    </r>
    <r>
      <rPr>
        <sz val="10"/>
        <color indexed="10"/>
        <rFont val="Times New Roman"/>
        <family val="1"/>
      </rPr>
      <t>TS_05</t>
    </r>
  </si>
  <si>
    <t>Mom DOB is not required for most NBS Programs; Recommend RE or O; No data type -  listed recommend TS_05</t>
  </si>
  <si>
    <t>91</t>
  </si>
  <si>
    <t>12</t>
  </si>
  <si>
    <t>NBS Programs generally receive a single field capturing the ordering facility identifier whether the provider is an individual provider or a facility; This single identifier would best be captured as an oredring facility; An individual ordering provider identifier is not used or stored or required by many NBS laboratories as the testing is mandated by state law; Consider making O</t>
  </si>
  <si>
    <t>92</t>
  </si>
  <si>
    <t>Ordering facilities should be identified using their NPI</t>
  </si>
  <si>
    <t>LOI_NDBS_Component usage: Ordering facilities should be identified using their state defined submitter ID number. Some states may use facility NPI</t>
  </si>
  <si>
    <t>Many NBS Programs use an state defined identifier for submitting facilities instead of NPI. If the intent is to encourage states to no longer use individual state submitter IDs, text is OK.</t>
  </si>
  <si>
    <t>For NDBS component, is it necessary to require both OBR-7 and SPM-17?</t>
  </si>
  <si>
    <t>Steve Eichner</t>
  </si>
  <si>
    <t>Chapter 4</t>
  </si>
  <si>
    <t>When a laboratory order could yield a result that should/couldbe sent to public health, additional data is required with the order.</t>
  </si>
  <si>
    <t>When a laboratory order could yield a result that should/could be sent to public health, additional data is required with the order.</t>
  </si>
  <si>
    <t>typo- add a space between could and be.</t>
  </si>
  <si>
    <t>Erin Holt Coyne</t>
  </si>
  <si>
    <t>Tn Dept of Health</t>
  </si>
  <si>
    <t>Chapter 5</t>
  </si>
  <si>
    <t xml:space="preserve">Specimen Begin C(RE/O), [0..*], Condition Predicate: If OBR-7 (Observation Date/Time) in the same Observation Request group is valued. </t>
  </si>
  <si>
    <t xml:space="preserve">Specimen Begin C(R/RE), [1..*], Condition Predicate: If OBR-7 (Observation Date/Time) in the same Observation Request group is valued. </t>
  </si>
  <si>
    <t xml:space="preserve">Because the specimen is required for reporting to public health, because you wont know whether or not an observation is reportable until the result has been observed, because the specimen should be known to order and perform a test, and because we have heard that labs have trouble sending public health specimen information because they don't always get it in the order message, it makes sense to ensure that this vital piece of information is always communicated in an order. </t>
  </si>
  <si>
    <t>Chapter 6</t>
  </si>
  <si>
    <t>Ordering Provider Address Usage-O</t>
  </si>
  <si>
    <t>Ordering Provider Address Usage-RE</t>
  </si>
  <si>
    <t xml:space="preserve">Ordering Provider Address is R in the PH profile of the LRI guide. It might be helpful for harmonization if we consider making it RE instead of O since O is considered not supported. </t>
  </si>
  <si>
    <t>Robert Snelick</t>
  </si>
  <si>
    <t>Mark Bellezza</t>
  </si>
  <si>
    <t>Kenneth Blount</t>
  </si>
  <si>
    <t>Kent Bui</t>
  </si>
  <si>
    <t>Yvonne Cole</t>
  </si>
  <si>
    <t>Nona Hall</t>
  </si>
  <si>
    <t>Steven Kator MD</t>
  </si>
  <si>
    <t>Camala Price</t>
  </si>
  <si>
    <t>Norman Stone MD</t>
  </si>
  <si>
    <t>Joseph Territo</t>
  </si>
  <si>
    <t>Kathy Walsh</t>
  </si>
  <si>
    <t>Teresa Brannum</t>
  </si>
  <si>
    <t>Sean Carvin</t>
  </si>
  <si>
    <t>Scott Chapin</t>
  </si>
  <si>
    <t>Ricardo Garcia</t>
  </si>
  <si>
    <t>Carolyn Houswerth</t>
  </si>
  <si>
    <t>Rob Lindsey</t>
  </si>
  <si>
    <t>Carolyn Logan</t>
  </si>
  <si>
    <t>Rebecca Parsons PMP</t>
  </si>
  <si>
    <t>Falguni Patel</t>
  </si>
  <si>
    <t>Mark Stine</t>
  </si>
  <si>
    <t>John Tataseo</t>
  </si>
  <si>
    <t>Alexander de Leon</t>
  </si>
  <si>
    <t>Lori Dieterle</t>
  </si>
  <si>
    <t>JoAnne Johnson</t>
  </si>
  <si>
    <t>Tim McKay Ph.D.</t>
  </si>
  <si>
    <t>Elizabeth Newton</t>
  </si>
  <si>
    <t>Beth Pumo MBA</t>
  </si>
  <si>
    <t>Scott Robertson PharmD</t>
  </si>
  <si>
    <t>Sandra Stuart</t>
  </si>
  <si>
    <t>Walter Suarez MD MPH</t>
  </si>
  <si>
    <t>James Ferguson</t>
  </si>
  <si>
    <t>Jenni Syed</t>
  </si>
  <si>
    <t>A-A</t>
  </si>
  <si>
    <t>Blank</t>
  </si>
  <si>
    <t>Total</t>
  </si>
  <si>
    <t>Changes Applied Summary</t>
  </si>
  <si>
    <t>Blanks</t>
  </si>
  <si>
    <t xml:space="preserve"> EditsPending</t>
  </si>
  <si>
    <t>Done</t>
  </si>
  <si>
    <t>Closed</t>
  </si>
  <si>
    <t>Open</t>
  </si>
  <si>
    <t>% of total comments</t>
  </si>
  <si>
    <t>11.0.0</t>
  </si>
  <si>
    <t>2.0.0</t>
  </si>
  <si>
    <t>1.04.10</t>
  </si>
  <si>
    <t>1.04.11</t>
  </si>
  <si>
    <t>1.04.06</t>
  </si>
  <si>
    <t>1.04.07</t>
  </si>
  <si>
    <t>2.02.0</t>
  </si>
  <si>
    <t>2.06.03.02
Table 2-3</t>
  </si>
  <si>
    <t>2.02.01</t>
  </si>
  <si>
    <t>2.05.01</t>
  </si>
  <si>
    <t>2.06.04</t>
  </si>
  <si>
    <t>2.06.05.01</t>
  </si>
  <si>
    <t>2.06.06.01</t>
  </si>
  <si>
    <t>3.0.0</t>
  </si>
  <si>
    <t>3.01.0</t>
  </si>
  <si>
    <t>4.02.0</t>
  </si>
  <si>
    <t>4.02.01.13</t>
  </si>
  <si>
    <t>4.02.03.02</t>
  </si>
  <si>
    <t>5.0.0</t>
  </si>
  <si>
    <t>5.01.0
Table 5-1</t>
  </si>
  <si>
    <t>5.02.0
Table 5-2</t>
  </si>
  <si>
    <t>5.01.0</t>
  </si>
  <si>
    <t>5.02.0</t>
  </si>
  <si>
    <t>5.03.02</t>
  </si>
  <si>
    <t>6.0.0</t>
  </si>
  <si>
    <t>6.01.0</t>
  </si>
  <si>
    <t>6.04.0
Table 6-6</t>
  </si>
  <si>
    <t>6.05.0
Table 6-7</t>
  </si>
  <si>
    <t>6.01.01</t>
  </si>
  <si>
    <t>6.11.0
Table 6-13</t>
  </si>
  <si>
    <t>6.12.0</t>
  </si>
  <si>
    <t>6.13.0</t>
  </si>
  <si>
    <t>6.14.0</t>
  </si>
  <si>
    <t>6.15.0</t>
  </si>
  <si>
    <t>6.16.0</t>
  </si>
  <si>
    <t>6.04.0</t>
  </si>
  <si>
    <t>6.05.0</t>
  </si>
  <si>
    <t>6.06.0</t>
  </si>
  <si>
    <t>6.09.0</t>
  </si>
  <si>
    <t>7.01.02</t>
  </si>
  <si>
    <t>7.10.0</t>
  </si>
  <si>
    <t>7.19.01</t>
  </si>
  <si>
    <t>7.19.02</t>
  </si>
  <si>
    <t>9.0.0</t>
  </si>
  <si>
    <t>0.0.0</t>
  </si>
  <si>
    <t>4.0.0</t>
  </si>
  <si>
    <t>5/2/2017: Motion to refer typos to editor and bring back any that seem to be not just typos</t>
  </si>
  <si>
    <t>Freida Hall / MariBeth Gagnon</t>
  </si>
  <si>
    <t>5/2/2017: Motion to find perusasive</t>
  </si>
  <si>
    <t>Freida Hall / Cindy Johns</t>
  </si>
  <si>
    <t>5/2/2017: This is referring to the Value Set Companion Guide: Motion to find persuasive with mod - add name "At least one required for Sender / R for the receiver"</t>
  </si>
  <si>
    <t>Kathy Walsh / Freida Hall</t>
  </si>
  <si>
    <t xml:space="preserve">5/2/2017: Motion to find persuasive </t>
  </si>
  <si>
    <t>Kathy Walsh / MariBeth Gagnon</t>
  </si>
  <si>
    <t>5/2/2017: Motion to remove from list</t>
  </si>
  <si>
    <t>Freida Hall / Carolyn Knapik</t>
  </si>
  <si>
    <r>
      <t xml:space="preserve">5/2/2017: Motion to change the last sentence to: Prior laboratory results </t>
    </r>
    <r>
      <rPr>
        <sz val="10"/>
        <color rgb="FFFF0000"/>
        <rFont val="Times New Roman"/>
        <family val="1"/>
      </rPr>
      <t>should</t>
    </r>
    <r>
      <rPr>
        <sz val="10"/>
        <rFont val="Times New Roman"/>
        <family val="1"/>
      </rPr>
      <t xml:space="preserve"> be encoded so as to conform to the LRI IG </t>
    </r>
    <r>
      <rPr>
        <sz val="10"/>
        <color rgb="FFFF0000"/>
        <rFont val="Times New Roman"/>
        <family val="1"/>
      </rPr>
      <t>whenever possible</t>
    </r>
    <r>
      <rPr>
        <sz val="10"/>
        <rFont val="Times New Roman"/>
        <family val="1"/>
      </rPr>
      <t>; prior results should reflect the original coding.</t>
    </r>
  </si>
  <si>
    <t>NDBS</t>
  </si>
  <si>
    <t>5/2/2017: Motion to find persusasive</t>
  </si>
  <si>
    <t>5/2/2017: Motion to find persusaive</t>
  </si>
  <si>
    <t>5/2/2017: Motion to find persuasive for LOI #90, #91, #92, #93</t>
  </si>
  <si>
    <t>see LOI#90</t>
  </si>
  <si>
    <t>5/2/2017: Motion to find persuasive</t>
  </si>
  <si>
    <t>Carolyn Knapik / MariBeth Gagnon</t>
  </si>
  <si>
    <t>submitter withdraws after value set review</t>
  </si>
  <si>
    <r>
      <t xml:space="preserve">5/2/2017: Motion to find persuasive with mod: In this guide, the current definition of the PRT segment only takes into account use in support of Result Copies </t>
    </r>
    <r>
      <rPr>
        <sz val="10"/>
        <color rgb="FFFF0000"/>
        <rFont val="Times New Roman"/>
        <family val="1"/>
      </rPr>
      <t>T</t>
    </r>
    <r>
      <rPr>
        <sz val="10"/>
        <rFont val="Times New Roman"/>
        <family val="1"/>
      </rPr>
      <t>o as described in Section 6.11.1.1 (Result Handling and Result Copies To); any other use is beyond the scope of this guide</t>
    </r>
    <r>
      <rPr>
        <sz val="10"/>
        <color rgb="FFFF0000"/>
        <rFont val="Times New Roman"/>
        <family val="1"/>
      </rPr>
      <t>, except by trading partner agreement. Us</t>
    </r>
    <r>
      <rPr>
        <sz val="10"/>
        <rFont val="Times New Roman"/>
        <family val="1"/>
      </rPr>
      <t xml:space="preserve">ers are encouraged to submit comments for other uses. </t>
    </r>
  </si>
  <si>
    <t>see LOI#131</t>
  </si>
  <si>
    <t>see LOI#29</t>
  </si>
  <si>
    <t>see LOI#30</t>
  </si>
  <si>
    <t>CROSS-GUIDE</t>
  </si>
  <si>
    <t>BLOCK #1</t>
  </si>
  <si>
    <t>5/8/2017: See disposition of LOI-62.</t>
  </si>
  <si>
    <t>Riki Merrick</t>
  </si>
  <si>
    <t>PH</t>
  </si>
  <si>
    <t>5/9/2017: Motion to find persuasive and update all optional CWE components in all flavors that are conditional in the base to reflect the base condition.</t>
  </si>
  <si>
    <t>Riki Merrick / Patrick Loyd</t>
  </si>
  <si>
    <t>5/9/2017: Motion to find not persuasive as the component that would use that is optional and per section 1.3.1 such information for optional elements is not included.</t>
  </si>
  <si>
    <t>Riki Merrick / Francois Macary</t>
  </si>
  <si>
    <t>5/9/2017: See LOI-#34</t>
  </si>
  <si>
    <t>CROSS GUIDE</t>
  </si>
  <si>
    <t>5/9/2017: See LOI-#120</t>
  </si>
  <si>
    <t>CROSSGUIDE</t>
  </si>
  <si>
    <t>5/2/2017: Motion to find persuasive with mod - C(R/RE) cardinality is 0..*, same CP 
5/8/2017: Need to check with Erin this is o.k. or requires further discussion.
5/9/2017: Reviewed with Erin and found acceptable</t>
  </si>
  <si>
    <t>5/16/2017: Proposed motion: find persusasive</t>
  </si>
  <si>
    <t>See LOI#33</t>
  </si>
  <si>
    <t>Vernetzt, LLC / APHL</t>
  </si>
  <si>
    <t>retracted</t>
  </si>
  <si>
    <t>5/16/2017: Retracted by submitter (usage in LOI is C(R/X)</t>
  </si>
  <si>
    <t>5/2/2017: Proposed motion: Find persusasive with mod: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 Will record the vote on this topic in LOI#62</t>
  </si>
  <si>
    <t>5/23/2017: Agreed with the sentiment, but as a summary of substantive changes rather than the numerous editorials and typos.</t>
  </si>
  <si>
    <t>withdrawn</t>
  </si>
  <si>
    <t>5/8/2017: Needs follow-up from NDBS to confirm conditions.
5/16/2017: Since OBR-7 is R for NDBS, the condition will always be true, so have the same effect as making it R; Proposed Motion: For NDBS use common profile usage as defined in LOI#139.
5/23/2017: LOI#139 solution is sufficient making this comment not necessary anymore.</t>
  </si>
  <si>
    <t>5/8/2017: Proposal to move at least this field up to V2.8.2 and only use PRT.  Consideration is to move everything to V2.8.2 and sync in the process with Immunization as well.
5/23/2017: Not yet ready to move in total to V2.8.2.  Rationale for using PRT is that Public Health needs copies to an organization.
Motion to find change to a Copy To Profile non-persuasive. Kathy Walsh, Hans Buitendijk</t>
  </si>
  <si>
    <t>5/23/2017: Motion to find persuasive.  Hans Buitendijk,  Dan Rutz</t>
  </si>
  <si>
    <t>5/23/2017: Motion to add "To convey 'unknown' name type send 'U' in XPN.7, i.e. '^^^^^^U’. " to the Usage Note that applies to XPN_01.7.  Also, fix LRI PID Usage Notes to read "To convey ‘unknown’ name type, send 'U' in XPN.7, i.e. '^^^^^^U’."  Hans Buitendijk, Andrea Pitkus</t>
  </si>
  <si>
    <t>CROSS GUIDE
NDBS</t>
  </si>
  <si>
    <t>5/23/2017: Motion to update LOI to reflect LRI XTN_01.  Hans Buitendijk, Andrea Pitkus</t>
  </si>
  <si>
    <t>5/23/2017: Agreed</t>
  </si>
  <si>
    <t>5/23/2017: See LOI#65</t>
  </si>
  <si>
    <t>5/2/2017: o OBR-7 usage is R now, but if we change specimen group usage can use RE here
o SPM-17 usage is R in the SPM – other elements in SPM that are required: SPM-4, which we have default value – separate comment to make SPM-2 R for NDBS
o Specimen Group change usage to varies for NDBS Make R for all others make C(RE/O) = See LOI#88, and relax usage variation on OBR-7
5/16/2017: Per LOI#139 Specimengroup is now C(R/RE) with CP: If OBR-7 in the same Observation group is valued - so need to keep OBR-7 R to require Specimen group
Check with other group to see, if they have idea about why both are required
5/23/2017: Note that per OBR-7, it reflects the first SPM's specimen collection date where SPMs are present, hence the need to keep both.</t>
  </si>
  <si>
    <t>5/23/2017: Motion to find persuasive.  Hans Buitendijk, Andrea Pitkus</t>
  </si>
  <si>
    <t>5/23/2017: Motion to keep them blank.  Hans Buitendijk, Kathy Walsh</t>
  </si>
  <si>
    <t>5/23/2017: Add a reference in Purpose along the lines of "One or more Intermediary Exchanges (IE) may be used to convey the order from the EHR-S to the LIS."  Hans Buitendijk, Andrea Pitkus</t>
  </si>
  <si>
    <t>5/23/2017: Motion to keep it as is.  Hans Buitendijk, Kathy Walsh</t>
  </si>
  <si>
    <t>5/23/2017: Motion to be consistent with LOI#2.  Andrea Pitkus, Hans Buitendijk</t>
  </si>
  <si>
    <t>5/23/2017: Motion to include a note under the diagrams that "Depending on the acknowledgement choreography chosen as described in Section 5.3 Acknowledgements, the accept and/or application level acknowledgement may or may not be present."  Hans Buitendijk, Ron van Duyne</t>
  </si>
  <si>
    <t>5/2/2017: How does PH use the Admission Type codes (PV1-4)?
5/8/2017: Not sure whether RE can be applied in the ambulatory space for PV1-45 in particular as this is frequently assumed to be the same as PV1-44.
5/25/2017: Motion to adjust LOI: Make PV1-4 and PV1-44 RE and leave PV1-45 O.  LRI: On PV1-45 - If PH and PV1-4=I C(RE/O).  Craig Newman, John Roberts</t>
  </si>
  <si>
    <t>5/25/2017: Motion to find Considered for Future Use.  Since LOI is not required in the hospital setting or where the hospital is not the ordering party, we cannot require support of other patient types yet.  We need an inpatient profile to identify these and other components that become required to support that setting.  We do want to go there, but not in this round.  John Roberts, Craig Newman</t>
  </si>
  <si>
    <t>5/2/2017: This is a citation from the EHR-S for LRI - submitter is welcome to submit re-write, but cannot change this cited figure - reach out to submitter
5/8/2017: Proposed motion to tailor the language to LOI specifically with an intro that error handling approach is consistent across LOI and LRI, and do the same in LRI.  
5/30/2017: Motion to accept Block #1 proposed dispositions.  Kathy Walsh, Andrea Pitkus</t>
  </si>
  <si>
    <t>5/2/2017: Motion to find persusasive: Kathy Walsh / wait for more folks on
5/8/2017: Proposed motion to find persusasive.
5/30/2017: Motion to accept Block #1 proposed dispositions.  Kathy Walsh, Andrea Pitkus</t>
  </si>
  <si>
    <t xml:space="preserve">5/8/2017: Proposed motion to replace the statement plus list to: "As of this version a valid response Profile consists of two profile components from the following list:
1. The LOI_O21_Acknowledgement_Component (4.2.3.1) OR the LOI_O22_Acknowledgement_Component (4.2.3.2) OR the LOI_ORL_Acknowledgement_Component (4.2.3.5)
2. The LOI_GU_Acknowledgement_Component (4.2.3.3) OR the LOI_NG_Acknowledgement_Component (4.2.3.4)
plus applicable optional profiles as needed"
5/30/2017: Motion to accept Block #1 proposed dispositions.  Kathy Walsh, Andrea Pitkus
</t>
  </si>
  <si>
    <t>5/8/2017: Proposed to make this cross-guide guidance (make it LAB-NN) and assign the appropriate number for NN.  Needs discussion which other OBX fields should be lifted up LAB level.  Also need to look at non-Lab prior results handling as currently we stick to LRI for Prior Results.
5/30/2017: Motion to accept Block #1 proposed dispositions.  Kathy Walsh, Andrea Pitkus</t>
  </si>
  <si>
    <t>BLOCK #2</t>
  </si>
  <si>
    <t xml:space="preserve">5/30/2017: Motion to find persuasive with mod to synchronize all sequence diagram transaction labels with the corresponding tables, and use accept/reject consistently across diagrams, and double check that the sequences are in sync.  Andrea Pitkus, Kathy Walsh
It looks like the tables are correct, while the sequence diagram needs to be updated, but that needs to be considered as well. </t>
  </si>
  <si>
    <t>5/30/2017:  Motion to find not-persusasive as this is following current HL7 publishing guidance.  If there is a concern, please follow-up with HL7 Publishing.  Freida Hall, Andrea Pitkus</t>
  </si>
  <si>
    <t>5/30/2017: See LOI#4</t>
  </si>
  <si>
    <t>5/30/2017: Persuasive with mod to review others as well to have a action verb (e.g. initiate, send, etc.) across all tables.  Freida Hall, Kathy Walsh</t>
  </si>
  <si>
    <t>5/30/2017: See LOI#6</t>
  </si>
  <si>
    <t>5/30/2017: Motion to find persuasive with mod to state in both LOI and LRI that the scope/purpose is inter-organizational.  We will add to invite the community to identify areas where the guides do not yet support intra-organizational in particular for future consideration through the out-of-scope section.  Kathy Walsh, Andrea Pitkus</t>
  </si>
  <si>
    <t xml:space="preserve">5/30/2017: Motion to find persuasive and clarify that this is about acknowledgement messages that can better convey errors at the accept and application level between originating system and final destination.  Freida Hall, Andrea Pitkus </t>
  </si>
  <si>
    <t>5/30/2017: Motion to find not-persuasive, rather to replace the word "append" with "add-on" in LOI.  Kathy Walsh, Andrea Pitkus</t>
  </si>
  <si>
    <t>5/30/2017: Motion to find persuasive with mod and review all tables for all messages to clarify where to find the values at the detailed level, e.g., OML to 5.3.1., ACK to 5.3.2, and ORL to 5.3.3.  E.g., Table 2-6 row 4 needs this too.  (If needed, ask Hans where what should be updated).  Freida Hall, Kathy Walsh</t>
  </si>
  <si>
    <t>5/30/2017: See LOI#70</t>
  </si>
  <si>
    <t>5/30/2017: Motion to find persuasive and change to "Determines whether the order can be cancelled or not". Freida Hall, Kathy Walsh</t>
  </si>
  <si>
    <t>5/30/2017: Motion to find this persuasive.  Freida Hall, Andrea Pitkus.</t>
  </si>
  <si>
    <t>ERR-5 has a condition that if ERR-3 is valued "999" that an application error coded should be present.  In discussions with InM it was concluded that the ERR-3 error code of "207" should be enhanced and include clarification that if ERR-3 is 207 that there is supposed to be an application error code in ERR-5.  That change is moving through harmonization.  This requires an update in LOI and LRI to change the reference from "999" to "207" in the ERR-5 condition.</t>
  </si>
  <si>
    <t>6/6/2017: Motion to find persuasive with the understanding that the "207" description will be updated.  Riki Merrick, Craig Newman</t>
  </si>
  <si>
    <t>CROSS GUIDE / NDBS</t>
  </si>
  <si>
    <t>5/30/2017:  Leftover from January Ballot.  Needs to be considered together with LOI#9 and LOI#12 to make sure it is done everywhere.  Need to further check with Riki.
6/6/2017: Motion to use the term Order rather than Requisition in both the diagram and the table according to the proposed wording.  Remove "Single Order" and "Requisition" in section 2.1 next to the tables.  Replace "Orderable Test or Laboratory Order – an Observation Request Group (ORC/OBR pair) requesting one or more tests" with "Order Message – one or more Observation Request Groups (ORC/OBR pair) requesting one or more tests".  Riki Merrick, Freida Hall</t>
  </si>
  <si>
    <t>5/30/2017: Proposed motion to find not-persuasive as Section 5.3.3 indicates that a Application Level Acknowledgement is not to be followed by an Accept Level Acknowledgement.  So none should have such acknowledgement.  Unless we think we should allow for that and change Section 5.3.3 since the diagram does allow for it.  Than all should have it.
6/6/2017: Motion to sync the tables with the diagram by adding the appropriate row to 2-7 and two rows to 2-8.  Riki Merrick, Craig Newman</t>
  </si>
  <si>
    <t xml:space="preserve">6/6/2017: Motion to describe in a legend the meaning of red, dark blue, green; re-organize the text under the diagram to better fit with those categories;  change the light green color of the box behind the profiles to something different and include meaning in the legend.  Riki Merrick,  Freida Hall </t>
  </si>
  <si>
    <t>6/6/2017: See LOI#60</t>
  </si>
  <si>
    <t>6/6/2017: Motion to include in 4.2 a statement that GU, PRU, and FRU are strongly recommended as the intent is to deprecate NG, PRN, and FRN soon.  Riki Merrick, Craig Newman</t>
  </si>
  <si>
    <t>6/6/2017: Motion to replace the example as proposed.  Riki Merrick, Craig Newman</t>
  </si>
  <si>
    <t>6/6/2017: Motion to change name to Newborn BirthTime.  Riki Merrick, Craig Newman</t>
  </si>
  <si>
    <t>6/13/2017: It is not clear whether Results Copies is always needed.  If we mandate it, we cannot constrain it out.  But if we have a profile, it can go either way.  It is unclear though what the use cases are as even in Inpatient setting copies to/notifications could be relevant.  Motion to find this not persuasive and deal with this in the future as specific use cases are identified. David Burgess, Freida Hall</t>
  </si>
  <si>
    <t>6/13/2017: Motion to find persuasive with mod and include LIS (LIS or EHR-S) as done in the table above.  Freida Hall, David Burgess</t>
  </si>
  <si>
    <t>6/13/2017: Motion to remove the table reference in MSH-12 as well as the comment that it is fixed and move it to VID_01.  Model the comment and conformance statement after EI_01.  And sync LOI and LRI.  Freida Hall, Andrea Pitkus</t>
  </si>
  <si>
    <t>6/13/2017: Motion to find persuasive.  David Burgess, Andrea Pitkus</t>
  </si>
  <si>
    <t>6/13/2017: Motion to find persusasive.  David Burgess, Andrea Pitkus</t>
  </si>
  <si>
    <t>6/13/2017: To be considered as part of an LIS-S FR.</t>
  </si>
  <si>
    <t>6/13/2017: Motion to inlcude under Usage Notes for OBR-28 to reference LOI-57 and LOI-58 in the PRT conformance statements and find the proposed phrasing persuasive.  Freida Hall, Kathy Walsh</t>
  </si>
  <si>
    <t>6/13/2017: See LOI#26</t>
  </si>
  <si>
    <t>6/13/2017: Motion to find this not persusasive as outside Public Health addresses are already known through agreements/contracts so there is no need to support.  Lab systems would not use this to update their records.  Also, optional means that it can be populated, but requires trading partner agreement to actually use it.  It is not "not supported" as in "X".
6/15/2017: If we accept the motion, then Labs should not raise "absence on the order" as a reason that the results do not have it.  On the other hand, we could make it an RE and not require Lab that they have to store it from the order as long as they have an ability to have the most current address (by order or otherwise) so that the result can have this.  Also note that ability to support may not be configured by the ordering provider as they provide such information through other channels already.  An upcoming LIS FR guide should include an assertion that the receiving LIS must be able to recreate, not necessarily store.
Motion to make Ordering Provider Addres (ORC-24) RE and use same data type flavor as used in LRI.  Craig Newman, Riki Merrick</t>
  </si>
  <si>
    <t>6/13/2017: Do we really want to copy to an organization rather than a specific person so we know where it is supposed to go and somebody has responsibility?  Would have to pre-adopt PRT more fully to make this happen and support Organization as well.
6/15/2017: Motion make to consider this capability for a future version as the impacts require more widely review to ensure both sender and particularly receiver can handle organizations.  This will be put in the queue to make OBR-28 X and support person and/or organization in PRT for both LOI and LRI.  Riki Merrick, Erin Holt</t>
  </si>
  <si>
    <t>XTN_02.3 is marked as X which conflicts with base standard.</t>
  </si>
  <si>
    <t>5/2/2017: Proposed motion: Find perusasive with mod - make Optiuonal  Riki Merrick, Kathy Walsh</t>
  </si>
  <si>
    <t>5/16/2017: Proposed Motion: Find persuasive.  Riki Merrick, Kathy Walsh</t>
  </si>
  <si>
    <r>
      <t xml:space="preserve">5/2/2017: Compare data types between used in LRI and LOI – because the receiving system requires an entry for Last Name - to be prepped
</t>
    </r>
    <r>
      <rPr>
        <sz val="10"/>
        <color rgb="FFFF0000"/>
        <rFont val="Times New Roman"/>
        <family val="1"/>
      </rPr>
      <t>BR - Not sure I understand XPN_02. Is it basically saying that first name is required if the last name in NOT NULL. If I follow that correctly, I recommend XPN_03 for both. The first name can be blank and usually is either blank or “Baby”.  Regarding Last Name requirement question, the last name often changes, but I think that rarely is a last name unknown. And, if so, it would be Doe. Some sort of patient name is a CAP Requirement for Reporting</t>
    </r>
    <r>
      <rPr>
        <sz val="10"/>
        <rFont val="Times New Roman"/>
        <family val="1"/>
      </rPr>
      <t xml:space="preserve">.
</t>
    </r>
    <r>
      <rPr>
        <sz val="10"/>
        <color rgb="FFFF0000"/>
        <rFont val="Times New Roman"/>
        <family val="1"/>
      </rPr>
      <t>Kaitlin (MN): XPN_03
Susan (VA): XPN_03</t>
    </r>
    <r>
      <rPr>
        <sz val="10"/>
        <rFont val="Times New Roman"/>
        <family val="1"/>
      </rPr>
      <t xml:space="preserve">
6/27/2017: Proposed Motion: Use XPN_03 in both LOI and LRI, since last name is required in hospitals and for CLIA reporting.  Riki Merrick, Andrea Pitkus</t>
    </r>
  </si>
  <si>
    <r>
      <t xml:space="preserve">5/2/2017: do we need the note on PID-24? 
5/16/2017: Proposed Motion: Find persuasive with mod: Add as Usage Note under PID stating: "When PID-24 (Multiple Birth Indicator) is 'Y' then </t>
    </r>
    <r>
      <rPr>
        <sz val="10"/>
        <color rgb="FFFF0000"/>
        <rFont val="Times New Roman"/>
        <family val="1"/>
      </rPr>
      <t>should</t>
    </r>
    <r>
      <rPr>
        <sz val="10"/>
        <rFont val="Times New Roman"/>
        <family val="1"/>
      </rPr>
      <t xml:space="preserve"> have PID-25 (Birth Order) valued with the respective number indicating if this patient is the first (1), the second (2) etc. .
</t>
    </r>
    <r>
      <rPr>
        <sz val="10"/>
        <color rgb="FFFF0000"/>
        <rFont val="Times New Roman"/>
        <family val="1"/>
      </rPr>
      <t>A</t>
    </r>
    <r>
      <rPr>
        <sz val="10"/>
        <rFont val="Times New Roman"/>
        <family val="1"/>
      </rPr>
      <t xml:space="preserve">n OBX segment, </t>
    </r>
    <r>
      <rPr>
        <sz val="10"/>
        <color rgb="FFFF0000"/>
        <rFont val="Times New Roman"/>
        <family val="1"/>
      </rPr>
      <t xml:space="preserve">where </t>
    </r>
    <r>
      <rPr>
        <sz val="10"/>
        <rFont val="Times New Roman"/>
        <family val="1"/>
      </rPr>
      <t xml:space="preserve">OBX-3.1 (Observation Identifier.Identifier) is valued "57722-1" (Birth plurality of pregnancy), </t>
    </r>
    <r>
      <rPr>
        <sz val="10"/>
        <color rgb="FFFF0000"/>
        <rFont val="Times New Roman"/>
        <family val="1"/>
      </rPr>
      <t>can be sent in addtion to PID-25</t>
    </r>
    <r>
      <rPr>
        <sz val="10"/>
        <rFont val="Times New Roman"/>
        <family val="1"/>
      </rPr>
      <t xml:space="preserve"> to indicate the total number of babies delivered for the same pregnancy."  
6/27/2017: Move by Riki Merrick, Dave Burgess.</t>
    </r>
  </si>
  <si>
    <t>5/16/2017: Proposed Motion: Find persuasive with mod - move the note into an NDBS specific Usage Note under the table
6/27/2017: Motion as proposed.  Riki Merrick, Dave Burgess</t>
  </si>
  <si>
    <r>
      <t xml:space="preserve">5/23/2017: Need more input from NDBS whether the name can always be required, or does it need to account for unknown.
XPN_03 is used in these fields: PID-5 (Patient Name) and NK1-2 (Next of Kin Name).
</t>
    </r>
    <r>
      <rPr>
        <sz val="10"/>
        <color rgb="FFFF0000"/>
        <rFont val="Times New Roman"/>
        <family val="1"/>
      </rPr>
      <t xml:space="preserve">BR - Regarding Last Name requirement question, the last name often changes, but I think that rarely is a last name unknown. And, if so, it would be Doe. Some sort of patient name is a CAP Requirement for Reporting. 
Kaitlin(MN) agrees
</t>
    </r>
    <r>
      <rPr>
        <sz val="10"/>
        <rFont val="Times New Roman"/>
        <family val="1"/>
      </rPr>
      <t>7/20/2017:</t>
    </r>
    <r>
      <rPr>
        <sz val="10"/>
        <color rgb="FFFF0000"/>
        <rFont val="Times New Roman"/>
        <family val="1"/>
      </rPr>
      <t xml:space="preserve"> </t>
    </r>
    <r>
      <rPr>
        <sz val="10"/>
        <rFont val="Times New Roman"/>
        <family val="1"/>
      </rPr>
      <t>Proposed Motion: Move this note from comment for PID-5 to Usage Note under XPN_03: "For unknwon last name just use "Doe""., In table title change "(XPN_02)" to "(XPN_03)" to match the esection title</t>
    </r>
  </si>
  <si>
    <t>same as LOI#135</t>
  </si>
  <si>
    <r>
      <t xml:space="preserve">5/8/2017: NDBS team needs to determine the absolute minimum set of elements that can be X.  This guide has to remain a constrainable IG, while individual implementations can further profile to an implementable IG using the XO profile, and/or other constraining profiles. - SEE LOI#132 also, where NDBS group decided: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t>
    </r>
    <r>
      <rPr>
        <sz val="10"/>
        <color rgb="FFFF0000"/>
        <rFont val="Times New Roman"/>
        <family val="1"/>
      </rPr>
      <t>NDBS recommendation for X elements (rationale)
LOI and LRI
PID-16 Marital Status (not needed; patient is an infant)
PID-27 Veterans Status  (not needed; patient is an infant)   
PID-35 Species Code (not needed; patient is a human)
OBR-9/SPM-12 Collection Volume (not applicable for dried bloodspot card)
OBR-37  Number of Sample Containers (not applicable for dried bloodspot card)
SPM-26 Number of Specimen (not applicable, NDBS is relevant for one card)
SPM-27 Container Type (not applicable for dried bloodspot card)
LOI
OBX-9 Probability (not applicable in order - is result related)
OBX-10 Nature of Abnormal Test (not applicable in order - is result related)
OBX-12 Effective Date of Reference Range (not applicable in order - is result related)
OBX-13 User-Defined Access Checks (not applicable in order - is result related)
OBX-17 Observation Method (not applicable in order - is result related)
OBX-18 Equipment Instance Identifier (not applicable in order - is result related)
OBX-19 Date/Time of the Analysis (not applicable in order - is result related)
OBX-24 Performing Organization Address (not applicable in order - is result related)
OBX-25 Performing Organization Medical Director (not applicable in order - is result related)
LRI
SPM-28 Container Condition (not applicable for dried bloodspot card.  Specimen Quality is already accommodated in SPM-22)</t>
    </r>
  </si>
  <si>
    <t>5/16/2017: Proposed Motion: Find persuasive with mod - Use XTN_02 in PID-13
7/25/2017: PULL FROM BLOCK #2: Change motion to use XTN_01 in PID-13.</t>
  </si>
  <si>
    <t>7/25/2017: see resolution for LOI#135; IF OBR-16/ORC-12 remain required, will need to provide guidance on how to fill out</t>
  </si>
  <si>
    <t>6/13/2017:  Not sure what the challenge is, particularly as the reference is cross-data type flavors.  Need more feedback from submitter.
6/20/2017:  Need to review in NDBS whether XTN_02 should be constrained to just XTN_02.3="PH", or whether other equipment types are allowed.  If the latter, should consider switching to XTN_01 since XTN_02.3 has to be made conformant with base standard, thus becomes an R.
7/25/2017: Proposed Motion: NDBS wil use XTN_01 in ALL places, so we can remove XTN_02 from the guide - should match same datatype in LOI. Add this NDBS_Component Usage note under XTN_01: For NDBS the use code in XTN_01.3 is expected to be 'PH' in most cases and implementaiton guides can constrain the vocabulary to that value, if desired.</t>
  </si>
  <si>
    <r>
      <rPr>
        <sz val="10"/>
        <color rgb="FFFF0000"/>
        <rFont val="Times New Roman"/>
        <family val="1"/>
      </rPr>
      <t>7/24/2017:Loosen the binding to 'should'.  This allows specific implementations to come up with an acceptable value.  For those that will need to hardcode something generic (i.e., they are unable to identify initial, second, confirmation screens), they could send something that may not be ICD-10 - also we were wondering why ICD-10 seems to cover concepts both broader and more specific than those that would fit newborn screening.?</t>
    </r>
    <r>
      <rPr>
        <sz val="10"/>
        <rFont val="Times New Roman"/>
        <family val="1"/>
      </rPr>
      <t xml:space="preserve">
7/25/2017: Proposed Motion: Clarify that the binding is a SHOULD to ICD10-CM and there are options to use other codes or CWE.9 when no proper code exist – also should take ICD-9-CM reference out, since no longer used</t>
    </r>
  </si>
  <si>
    <t>5/2/2017: o Making ORC-12 O for NDBS – cannot be done, since R in the underlying Common Profile – State systems don’t normally collect it - have another comment looking for default guidance - UNLESS underlying profile changes - see what guidance comes for that comment (LOI#135, LOI#104)</t>
  </si>
  <si>
    <t>6/20/2017: Depending on outcome of LOI#127 may need to be fixed or not.
7/25/2017 - Since XTN_02 will be removed, this item is resolved.</t>
  </si>
  <si>
    <t>5/16/2017: Proposed Motion: Find persuasive with mod - Follow the Common profile usage and leave C(R/X)
8/1/2017: Pull from BLOCK#2 - usage of NK1-2 in LRI is C(R/X), in LOI it's C(R/O) - proposed motion: Make NK1-2 C(R/O) in both LOI and LRI and make NK1-13 also C(R/O) in LOI and in LRI_PH and LRI_NDBS</t>
  </si>
  <si>
    <t>5/16/2017: Proposed Motion: Find persusasive with mod - Make both elements O
8/3/2017: Motion to make NDBS component usage O in both LOI and LRI for NK1-30 and NK1-32</t>
  </si>
  <si>
    <t>Freida Hall / John Roberts</t>
  </si>
  <si>
    <t>5/9/2017: Proposed motion to consider this not persuasive as XCN_01 and XCN_02 are used in situations where the name should be known.  The NDBS use case where an ordering provider is not required will be addressed separately.(See LOI#104 and LOI#135)
8/3/2017: In the case where there is no ID number ther MUST be a name for the fields where this datatype is used - find not persuasive</t>
  </si>
  <si>
    <t>John Roberts / Kathy Walsh</t>
  </si>
  <si>
    <r>
      <t xml:space="preserve">5/2/2017: Proposed motion: add a comment that indicates that we want the state defined ID instead of the NPI for the NDBS profile -
6/6/2017:Per LOI# proposed text is: "LOI_NDBS_Component usage: Ordering facilities should be identified using their state defined submitter ID number. Some states may use facility NPI" - will that work?
</t>
    </r>
    <r>
      <rPr>
        <sz val="10"/>
        <color rgb="FFFF0000"/>
        <rFont val="Times New Roman"/>
        <family val="1"/>
      </rPr>
      <t xml:space="preserve"> BR - Yes. For ORC-21. But, the comment was more stating that NBS providers don't usually require and some don't request or store ordering provider information since it is a legislatively mandated test. The language update is good for ORC-21 but not needed for OBR-16. The bigger concern is that labs would have to start storing individual ordering provider information if OBR-16 is required.
Kaitlin(MN) agrees</t>
    </r>
    <r>
      <rPr>
        <sz val="10"/>
        <rFont val="Times New Roman"/>
        <family val="1"/>
      </rPr>
      <t xml:space="preserve">
6/27/2017: Per screenshot can be person OR submitting lab name and address (which is maintained in a dB based on the submitter name) - so we should have EITHER OBR-16/ORC-12 OR ORC-21 required.
NDBS programs are treating individual doctors as facilities and collect all of them in ORC-21 right now - and for the majorioty it is faclity information, not person.</t>
    </r>
  </si>
  <si>
    <t>5/16/2017: Riki to follow up with submitter on what their issue is
8/7/2017: Not sure where this comment came from - no such submitters in the 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</si>
</sst>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z val="11"/>
      <color theme="1"/>
      <name val="Calibri"/>
      <family val="2"/>
      <scheme val="minor"/>
    </font>
    <font>
      <b/>
      <sz val="11"/>
      <color theme="1"/>
      <name val="Calibri"/>
      <family val="2"/>
      <scheme val="minor"/>
    </font>
    <font>
      <b/>
      <u/>
      <sz val="10"/>
      <color theme="1"/>
      <name val="Arial"/>
      <family val="2"/>
    </font>
    <font>
      <u/>
      <sz val="10"/>
      <color theme="4"/>
      <name val="Arial"/>
      <family val="2"/>
    </font>
    <font>
      <b/>
      <u/>
      <sz val="10"/>
      <color theme="4"/>
      <name val="Arial"/>
      <family val="2"/>
    </font>
    <font>
      <u/>
      <sz val="11"/>
      <color theme="10"/>
      <name val="Calibri"/>
      <family val="2"/>
    </font>
    <font>
      <strike/>
      <sz val="10"/>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indexed="22"/>
        <bgColor indexed="64"/>
      </patternFill>
    </fill>
    <fill>
      <patternFill patternType="solid">
        <fgColor rgb="FF00B050"/>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5">
    <xf numFmtId="0" fontId="0" fillId="0" borderId="0"/>
    <xf numFmtId="0" fontId="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 fillId="0" borderId="0"/>
    <xf numFmtId="9" fontId="6" fillId="0" borderId="0" applyFont="0" applyFill="0" applyBorder="0" applyAlignment="0" applyProtection="0"/>
  </cellStyleXfs>
  <cellXfs count="338">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30" fillId="5" borderId="19" xfId="1" applyFont="1" applyFill="1" applyBorder="1" applyAlignment="1" applyProtection="1">
      <alignment vertical="top" wrapText="1"/>
    </xf>
    <xf numFmtId="0" fontId="31" fillId="5" borderId="19" xfId="1" applyFont="1" applyFill="1" applyBorder="1" applyAlignment="1" applyProtection="1">
      <alignment vertical="top" wrapText="1"/>
    </xf>
    <xf numFmtId="0" fontId="31" fillId="5" borderId="20" xfId="1" applyFont="1" applyFill="1" applyBorder="1" applyAlignment="1" applyProtection="1">
      <alignment vertical="top" wrapText="1"/>
    </xf>
    <xf numFmtId="0" fontId="31" fillId="4" borderId="21" xfId="1" applyFont="1" applyFill="1" applyBorder="1" applyAlignment="1" applyProtection="1">
      <alignment vertical="top" wrapText="1"/>
    </xf>
    <xf numFmtId="49" fontId="31" fillId="6" borderId="22" xfId="1" applyNumberFormat="1" applyFont="1" applyFill="1" applyBorder="1" applyAlignment="1" applyProtection="1">
      <alignment vertical="top" wrapText="1"/>
    </xf>
    <xf numFmtId="0" fontId="30"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0" borderId="14"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1" borderId="0" xfId="0" applyFont="1" applyFill="1"/>
    <xf numFmtId="0" fontId="0" fillId="11" borderId="0" xfId="0" applyFill="1"/>
    <xf numFmtId="0" fontId="3" fillId="10" borderId="4" xfId="0" applyFont="1" applyFill="1" applyBorder="1" applyAlignment="1">
      <alignment horizontal="left" vertical="top" wrapText="1"/>
    </xf>
    <xf numFmtId="0" fontId="31"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1" fillId="8" borderId="14" xfId="1" applyFont="1" applyFill="1" applyBorder="1" applyAlignment="1" applyProtection="1">
      <alignment vertical="top"/>
    </xf>
    <xf numFmtId="0" fontId="22" fillId="8" borderId="14" xfId="1" applyFont="1" applyFill="1" applyBorder="1" applyAlignment="1" applyProtection="1">
      <alignment vertical="top"/>
    </xf>
    <xf numFmtId="0" fontId="4" fillId="3" borderId="1" xfId="1" applyFill="1" applyBorder="1" applyAlignment="1" applyProtection="1">
      <alignment horizontal="left" vertical="top" wrapText="1"/>
      <protection locked="0"/>
    </xf>
    <xf numFmtId="0" fontId="1" fillId="12"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2" fillId="13"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3" borderId="40" xfId="1" applyFont="1" applyFill="1" applyBorder="1" applyAlignment="1" applyProtection="1">
      <alignment vertical="top" wrapText="1"/>
    </xf>
    <xf numFmtId="0" fontId="9" fillId="13" borderId="63" xfId="1" applyNumberFormat="1" applyFont="1" applyFill="1" applyBorder="1" applyAlignment="1" applyProtection="1">
      <alignment vertical="top" wrapText="1"/>
    </xf>
    <xf numFmtId="0" fontId="9" fillId="13" borderId="64" xfId="1" applyNumberFormat="1" applyFont="1" applyFill="1" applyBorder="1" applyAlignment="1" applyProtection="1">
      <alignment vertical="top" wrapText="1"/>
    </xf>
    <xf numFmtId="0" fontId="9" fillId="13" borderId="65" xfId="1" applyNumberFormat="1" applyFont="1" applyFill="1" applyBorder="1" applyAlignment="1" applyProtection="1">
      <alignment vertical="top" wrapText="1"/>
    </xf>
    <xf numFmtId="0" fontId="9" fillId="13" borderId="66" xfId="1" applyFont="1" applyFill="1" applyBorder="1" applyAlignment="1" applyProtection="1">
      <alignment vertical="top" wrapText="1"/>
    </xf>
    <xf numFmtId="0" fontId="9" fillId="13" borderId="67" xfId="1" applyFont="1" applyFill="1" applyBorder="1" applyAlignment="1" applyProtection="1">
      <alignment vertical="top" wrapText="1"/>
    </xf>
    <xf numFmtId="0" fontId="9" fillId="13" borderId="34" xfId="1" applyFont="1" applyFill="1" applyBorder="1" applyAlignment="1" applyProtection="1">
      <alignment vertical="top" wrapText="1"/>
    </xf>
    <xf numFmtId="0" fontId="31" fillId="14" borderId="19" xfId="1" applyFont="1" applyFill="1" applyBorder="1" applyAlignment="1" applyProtection="1">
      <alignment vertical="top" wrapText="1"/>
    </xf>
    <xf numFmtId="0" fontId="9" fillId="14" borderId="34" xfId="1" applyFont="1" applyFill="1" applyBorder="1" applyAlignment="1" applyProtection="1">
      <alignment vertical="top" wrapText="1"/>
    </xf>
    <xf numFmtId="0" fontId="2" fillId="14" borderId="14"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0" fontId="3" fillId="15" borderId="4" xfId="0" applyFont="1" applyFill="1" applyBorder="1" applyAlignment="1">
      <alignment horizontal="left" vertical="top"/>
    </xf>
    <xf numFmtId="0" fontId="29" fillId="0" borderId="0" xfId="3" applyFont="1" applyAlignment="1">
      <alignment vertical="top"/>
    </xf>
    <xf numFmtId="0" fontId="29" fillId="0" borderId="0" xfId="3" applyFont="1" applyAlignment="1">
      <alignment vertical="top" wrapText="1"/>
    </xf>
    <xf numFmtId="0" fontId="29" fillId="0" borderId="0" xfId="3" applyFont="1"/>
    <xf numFmtId="0" fontId="28" fillId="0" borderId="0" xfId="3" applyAlignment="1">
      <alignment vertical="top"/>
    </xf>
    <xf numFmtId="0" fontId="28" fillId="0" borderId="0" xfId="3" applyAlignment="1">
      <alignment vertical="top" wrapText="1"/>
    </xf>
    <xf numFmtId="0" fontId="28" fillId="0" borderId="0" xfId="3"/>
    <xf numFmtId="0" fontId="33" fillId="0" borderId="0" xfId="2" applyAlignment="1" applyProtection="1">
      <alignment vertical="top"/>
    </xf>
    <xf numFmtId="0" fontId="34" fillId="3" borderId="1" xfId="0" applyFont="1" applyFill="1" applyBorder="1" applyAlignment="1" applyProtection="1">
      <alignment horizontal="left" vertical="top" wrapText="1"/>
      <protection locked="0"/>
    </xf>
    <xf numFmtId="0" fontId="7" fillId="0" borderId="13" xfId="0" applyFont="1" applyFill="1" applyBorder="1" applyAlignment="1">
      <alignment vertical="top"/>
    </xf>
    <xf numFmtId="0" fontId="3" fillId="0" borderId="18" xfId="1" applyFont="1" applyFill="1" applyBorder="1" applyAlignment="1" applyProtection="1">
      <alignment horizontal="center" vertical="top" textRotation="90" wrapText="1"/>
    </xf>
    <xf numFmtId="0" fontId="3" fillId="0" borderId="41" xfId="1" applyFont="1" applyFill="1" applyBorder="1" applyAlignment="1" applyProtection="1">
      <alignment horizontal="center" vertical="top" wrapText="1"/>
    </xf>
    <xf numFmtId="0" fontId="3" fillId="0" borderId="42" xfId="1" applyFont="1" applyFill="1" applyBorder="1" applyAlignment="1" applyProtection="1">
      <alignment horizontal="center" vertical="top" wrapText="1"/>
    </xf>
    <xf numFmtId="0" fontId="0" fillId="0" borderId="0" xfId="0" applyFont="1" applyFill="1" applyBorder="1" applyAlignment="1">
      <alignment horizontal="center"/>
    </xf>
    <xf numFmtId="0" fontId="7" fillId="4" borderId="2" xfId="0" applyFont="1" applyFill="1" applyBorder="1" applyAlignment="1">
      <alignment horizontal="left" vertical="top"/>
    </xf>
    <xf numFmtId="0" fontId="2" fillId="0" borderId="0" xfId="0" applyFont="1"/>
    <xf numFmtId="0" fontId="0" fillId="11" borderId="0" xfId="0" applyNumberFormat="1" applyFont="1" applyFill="1" applyAlignment="1">
      <alignment horizontal="center"/>
    </xf>
    <xf numFmtId="0" fontId="2" fillId="0" borderId="0" xfId="0" applyNumberFormat="1" applyFont="1"/>
    <xf numFmtId="0" fontId="3" fillId="0" borderId="0" xfId="0" applyFont="1" applyAlignment="1">
      <alignment horizontal="center"/>
    </xf>
    <xf numFmtId="0" fontId="0" fillId="4" borderId="0" xfId="0" applyNumberFormat="1" applyFont="1" applyFill="1" applyAlignment="1">
      <alignment horizontal="center"/>
    </xf>
    <xf numFmtId="0" fontId="3" fillId="0" borderId="49" xfId="0" applyFont="1" applyBorder="1" applyAlignment="1">
      <alignment horizontal="center"/>
    </xf>
    <xf numFmtId="0" fontId="0" fillId="0" borderId="0" xfId="0" applyFont="1" applyAlignment="1">
      <alignment horizontal="center"/>
    </xf>
    <xf numFmtId="0" fontId="2" fillId="0" borderId="0" xfId="0" applyFont="1" applyAlignment="1">
      <alignment horizontal="center"/>
    </xf>
    <xf numFmtId="0" fontId="3" fillId="0" borderId="0" xfId="0" applyNumberFormat="1" applyFont="1" applyAlignment="1">
      <alignment horizontal="center"/>
    </xf>
    <xf numFmtId="0" fontId="6" fillId="16"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3" fillId="0" borderId="0" xfId="0" applyFont="1" applyAlignment="1">
      <alignment horizontal="right"/>
    </xf>
    <xf numFmtId="0" fontId="0" fillId="0" borderId="0" xfId="0" applyAlignment="1">
      <alignment horizontal="center"/>
    </xf>
    <xf numFmtId="9" fontId="0" fillId="0" borderId="0" xfId="4" applyFont="1" applyAlignment="1">
      <alignment horizontal="center"/>
    </xf>
    <xf numFmtId="0" fontId="0" fillId="0" borderId="0" xfId="0" applyFont="1" applyFill="1" applyAlignment="1">
      <alignment horizontal="center"/>
    </xf>
    <xf numFmtId="0" fontId="0" fillId="0" borderId="0" xfId="0" applyFont="1"/>
    <xf numFmtId="167" fontId="0" fillId="0" borderId="0" xfId="4" applyNumberFormat="1" applyFont="1"/>
    <xf numFmtId="0" fontId="3" fillId="0" borderId="49" xfId="0" applyFont="1" applyBorder="1" applyAlignment="1">
      <alignment horizontal="right"/>
    </xf>
    <xf numFmtId="167" fontId="3" fillId="0" borderId="49" xfId="0" applyNumberFormat="1" applyFont="1" applyBorder="1"/>
    <xf numFmtId="9" fontId="0" fillId="0" borderId="0" xfId="4" applyFont="1" applyBorder="1" applyAlignment="1">
      <alignment horizontal="center"/>
    </xf>
    <xf numFmtId="9" fontId="6" fillId="0" borderId="0" xfId="4" applyFont="1"/>
    <xf numFmtId="0" fontId="0" fillId="4" borderId="0" xfId="0" applyNumberFormat="1" applyFont="1" applyFill="1"/>
    <xf numFmtId="0" fontId="2" fillId="2" borderId="1" xfId="0" applyFont="1" applyFill="1" applyBorder="1" applyAlignment="1" applyProtection="1">
      <protection locked="0"/>
    </xf>
    <xf numFmtId="0" fontId="3" fillId="0" borderId="0" xfId="0" applyNumberFormat="1" applyFont="1" applyAlignment="1">
      <alignment horizontal="left"/>
    </xf>
    <xf numFmtId="0" fontId="9" fillId="13" borderId="34" xfId="1"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49" fontId="7" fillId="4" borderId="38" xfId="0" applyNumberFormat="1" applyFont="1" applyFill="1" applyBorder="1" applyAlignment="1">
      <alignment horizontal="center" vertical="top"/>
    </xf>
    <xf numFmtId="49" fontId="9" fillId="13" borderId="63" xfId="1" applyNumberFormat="1" applyFont="1" applyFill="1" applyBorder="1" applyAlignment="1" applyProtection="1">
      <alignment vertical="top" wrapText="1"/>
    </xf>
    <xf numFmtId="49" fontId="0" fillId="0" borderId="0" xfId="0" applyNumberFormat="1"/>
    <xf numFmtId="14" fontId="2" fillId="2" borderId="1" xfId="0" applyNumberFormat="1" applyFont="1" applyFill="1" applyBorder="1" applyAlignment="1" applyProtection="1">
      <alignment horizontal="left" vertical="top" wrapText="1"/>
      <protection locked="0"/>
    </xf>
    <xf numFmtId="0" fontId="2" fillId="17" borderId="1" xfId="0" applyFont="1" applyFill="1" applyBorder="1" applyAlignment="1" applyProtection="1">
      <alignment horizontal="center" vertical="top" wrapText="1"/>
      <protection locked="0"/>
    </xf>
    <xf numFmtId="0" fontId="2" fillId="11" borderId="1" xfId="0" applyFont="1" applyFill="1" applyBorder="1" applyAlignment="1" applyProtection="1">
      <alignment horizontal="center" vertical="top" wrapText="1"/>
      <protection locked="0"/>
    </xf>
    <xf numFmtId="0" fontId="2" fillId="3" borderId="32" xfId="0" applyFont="1" applyFill="1" applyBorder="1" applyAlignment="1" applyProtection="1">
      <alignment horizontal="left" vertical="top" wrapText="1"/>
      <protection locked="0"/>
    </xf>
    <xf numFmtId="0" fontId="2" fillId="2" borderId="32" xfId="0" applyFont="1" applyFill="1" applyBorder="1" applyAlignment="1" applyProtection="1">
      <alignment horizontal="left" vertical="top" wrapText="1"/>
      <protection locked="0"/>
    </xf>
    <xf numFmtId="0" fontId="0" fillId="17" borderId="0" xfId="0" applyFill="1" applyAlignment="1">
      <alignment horizontal="center"/>
    </xf>
    <xf numFmtId="0" fontId="6" fillId="0" borderId="0" xfId="0" applyFont="1" applyAlignment="1">
      <alignment wrapText="1"/>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7" xfId="0" applyFont="1" applyBorder="1" applyAlignment="1">
      <alignment vertical="top"/>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49" fontId="6" fillId="9" borderId="46"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7" xfId="0" applyBorder="1" applyAlignment="1">
      <alignment vertical="top" wrapText="1"/>
    </xf>
    <xf numFmtId="0" fontId="18" fillId="11" borderId="0" xfId="0" quotePrefix="1" applyFont="1" applyFill="1" applyAlignment="1">
      <alignment vertical="top" wrapText="1"/>
    </xf>
    <xf numFmtId="0" fontId="18" fillId="11"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7" xfId="0" applyNumberFormat="1" applyBorder="1" applyAlignment="1">
      <alignment vertical="top" wrapText="1"/>
    </xf>
    <xf numFmtId="0" fontId="3" fillId="12" borderId="16" xfId="0" applyFont="1" applyFill="1" applyBorder="1" applyAlignment="1">
      <alignment horizontal="right" vertical="top"/>
    </xf>
    <xf numFmtId="0" fontId="3" fillId="12" borderId="1" xfId="0" applyFont="1" applyFill="1" applyBorder="1" applyAlignment="1">
      <alignment horizontal="right" vertical="top"/>
    </xf>
    <xf numFmtId="0" fontId="3" fillId="12" borderId="48" xfId="0" applyFont="1" applyFill="1" applyBorder="1" applyAlignment="1">
      <alignment horizontal="right" vertical="top"/>
    </xf>
    <xf numFmtId="49" fontId="4" fillId="12" borderId="46" xfId="1" applyNumberFormat="1" applyFill="1" applyBorder="1" applyAlignment="1" applyProtection="1">
      <alignment vertical="top" wrapText="1"/>
      <protection locked="0"/>
    </xf>
    <xf numFmtId="0" fontId="0" fillId="12" borderId="12" xfId="0" applyFill="1" applyBorder="1" applyAlignment="1">
      <alignment vertical="top" wrapText="1"/>
    </xf>
    <xf numFmtId="0" fontId="0" fillId="12"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2"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6"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0" fillId="4" borderId="40" xfId="0" applyFill="1" applyBorder="1" applyAlignment="1">
      <alignment vertical="top" wrapText="1"/>
    </xf>
    <xf numFmtId="0" fontId="0" fillId="4" borderId="56" xfId="0" applyFill="1" applyBorder="1" applyAlignment="1">
      <alignment vertical="top" wrapText="1"/>
    </xf>
    <xf numFmtId="0" fontId="6" fillId="3" borderId="52"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3" xfId="0" applyFill="1" applyBorder="1" applyAlignment="1">
      <alignment horizontal="center" vertical="center"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0" fillId="3" borderId="52" xfId="0" applyFill="1" applyBorder="1" applyAlignment="1">
      <alignment horizontal="left" vertical="top" wrapText="1"/>
    </xf>
    <xf numFmtId="0" fontId="0" fillId="10" borderId="12" xfId="0" applyFill="1" applyBorder="1" applyAlignment="1">
      <alignment horizontal="left" vertical="top" wrapText="1"/>
    </xf>
    <xf numFmtId="0" fontId="0" fillId="3" borderId="16"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3" borderId="52"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2" borderId="49"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3" xfId="0" applyFill="1" applyBorder="1" applyAlignment="1">
      <alignment horizontal="left" vertical="top" wrapText="1"/>
    </xf>
    <xf numFmtId="0" fontId="6" fillId="2" borderId="42"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5" borderId="12" xfId="0" applyFont="1" applyFill="1" applyBorder="1" applyAlignment="1">
      <alignment horizontal="left" vertical="top" wrapText="1"/>
    </xf>
    <xf numFmtId="0" fontId="0" fillId="15" borderId="12" xfId="0" applyFill="1" applyBorder="1" applyAlignment="1">
      <alignment horizontal="left" vertical="top" wrapText="1"/>
    </xf>
    <xf numFmtId="0" fontId="0" fillId="15" borderId="53" xfId="0" applyFill="1" applyBorder="1" applyAlignment="1">
      <alignment horizontal="left" vertical="top" wrapText="1"/>
    </xf>
    <xf numFmtId="0" fontId="6" fillId="8" borderId="52"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3" xfId="0" applyFill="1" applyBorder="1" applyAlignment="1">
      <alignment horizontal="left" vertical="top" wrapText="1"/>
    </xf>
    <xf numFmtId="0" fontId="14" fillId="4" borderId="57" xfId="0" applyFont="1" applyFill="1" applyBorder="1" applyAlignment="1">
      <alignment vertical="top" wrapText="1"/>
    </xf>
    <xf numFmtId="0" fontId="6" fillId="8" borderId="55"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6"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42"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0" borderId="12" xfId="0" applyFont="1" applyFill="1" applyBorder="1" applyAlignment="1">
      <alignment horizontal="left" vertical="top" wrapText="1"/>
    </xf>
    <xf numFmtId="0" fontId="0" fillId="10" borderId="53" xfId="0" applyFill="1" applyBorder="1" applyAlignment="1">
      <alignment horizontal="left" vertical="top" wrapText="1"/>
    </xf>
    <xf numFmtId="0" fontId="6" fillId="6" borderId="52" xfId="0" applyFont="1" applyFill="1" applyBorder="1" applyAlignment="1">
      <alignment horizontal="left" wrapText="1"/>
    </xf>
    <xf numFmtId="0" fontId="0" fillId="0" borderId="12"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42"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42"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42" xfId="0" applyFill="1" applyBorder="1" applyAlignment="1">
      <alignment horizontal="left" vertical="top" wrapTex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cellXfs>
  <cellStyles count="5">
    <cellStyle name="Hyperlink" xfId="1" builtinId="8"/>
    <cellStyle name="Hyperlink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a:extLst>
            <a:ext uri="{FF2B5EF4-FFF2-40B4-BE49-F238E27FC236}">
              <a16:creationId xmlns:a16="http://schemas.microsoft.com/office/drawing/2014/main" xmlns="" id="{00000000-0008-0000-0300-000001200000}"/>
            </a:ext>
          </a:extLst>
        </xdr:cNvPr>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147320</xdr:rowOff>
    </xdr:to>
    <xdr:sp macro="" textlink="">
      <xdr:nvSpPr>
        <xdr:cNvPr id="6145" name="Text Box 1">
          <a:extLst>
            <a:ext uri="{FF2B5EF4-FFF2-40B4-BE49-F238E27FC236}">
              <a16:creationId xmlns:a16="http://schemas.microsoft.com/office/drawing/2014/main" xmlns="" id="{00000000-0008-0000-0400-000001180000}"/>
            </a:ext>
          </a:extLst>
        </xdr:cNvPr>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104775</xdr:rowOff>
    </xdr:to>
    <xdr:sp macro="" textlink="">
      <xdr:nvSpPr>
        <xdr:cNvPr id="4097" name="Text Box 1">
          <a:extLst>
            <a:ext uri="{FF2B5EF4-FFF2-40B4-BE49-F238E27FC236}">
              <a16:creationId xmlns:a16="http://schemas.microsoft.com/office/drawing/2014/main" xmlns="" id="{00000000-0008-0000-0500-000001100000}"/>
            </a:ext>
          </a:extLst>
        </xdr:cNvPr>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workbookViewId="0">
      <selection activeCell="F4" sqref="F4:J4"/>
    </sheetView>
  </sheetViews>
  <sheetFormatPr defaultColWidth="9.21875" defaultRowHeight="13.2" x14ac:dyDescent="0.25"/>
  <cols>
    <col min="1" max="1" width="5.21875" customWidth="1"/>
    <col min="2" max="2" width="7.44140625" customWidth="1"/>
    <col min="3" max="4" width="10.44140625" customWidth="1"/>
    <col min="5" max="5" width="1.77734375" style="12" customWidth="1"/>
    <col min="6" max="6" width="53.77734375" customWidth="1"/>
    <col min="7" max="7" width="16.21875" customWidth="1"/>
    <col min="8" max="8" width="6" customWidth="1"/>
    <col min="9" max="9" width="9.44140625" customWidth="1"/>
    <col min="10" max="10" width="12.77734375" customWidth="1"/>
    <col min="11" max="11" width="43.44140625" customWidth="1"/>
    <col min="12" max="12" width="27.44140625" customWidth="1"/>
    <col min="13" max="15" width="12.77734375" customWidth="1"/>
    <col min="16" max="16" width="13.77734375" customWidth="1"/>
    <col min="17" max="17" width="33.44140625" customWidth="1"/>
    <col min="18" max="18" width="13.77734375" customWidth="1"/>
    <col min="19" max="19" width="24.44140625" customWidth="1"/>
    <col min="20" max="22" width="6.21875" customWidth="1"/>
    <col min="23" max="24" width="10" customWidth="1"/>
    <col min="25" max="25" width="38.44140625" style="3" customWidth="1"/>
    <col min="26" max="27" width="9.21875" style="3"/>
    <col min="28" max="96" width="6.21875" style="3" customWidth="1"/>
    <col min="97" max="16384" width="9.21875" style="3"/>
  </cols>
  <sheetData>
    <row r="1" spans="1:99" ht="45.75" customHeight="1" thickTop="1" x14ac:dyDescent="0.25">
      <c r="A1" s="211" t="s">
        <v>30</v>
      </c>
      <c r="B1" s="212"/>
      <c r="C1" s="212"/>
      <c r="D1" s="213"/>
      <c r="E1" s="55"/>
      <c r="F1" s="223" t="s">
        <v>230</v>
      </c>
      <c r="G1" s="224"/>
      <c r="H1" s="224"/>
      <c r="I1" s="224"/>
      <c r="J1" s="225"/>
      <c r="K1" s="13"/>
      <c r="M1" s="2"/>
      <c r="N1" s="2"/>
      <c r="O1" s="2"/>
      <c r="P1" s="2"/>
    </row>
    <row r="2" spans="1:99" x14ac:dyDescent="0.25">
      <c r="A2" s="230" t="s">
        <v>145</v>
      </c>
      <c r="B2" s="231"/>
      <c r="C2" s="231"/>
      <c r="D2" s="232"/>
      <c r="E2" s="129"/>
      <c r="F2" s="233" t="s">
        <v>149</v>
      </c>
      <c r="G2" s="234"/>
      <c r="H2" s="234"/>
      <c r="I2" s="234"/>
      <c r="J2" s="235"/>
      <c r="K2" s="13"/>
      <c r="M2" s="2"/>
      <c r="N2" s="2"/>
      <c r="O2" s="2"/>
      <c r="P2" s="2"/>
    </row>
    <row r="3" spans="1:99" x14ac:dyDescent="0.25">
      <c r="A3" s="211" t="s">
        <v>53</v>
      </c>
      <c r="B3" s="212"/>
      <c r="C3" s="212"/>
      <c r="D3" s="213"/>
      <c r="E3" s="55"/>
      <c r="F3" s="236" t="s">
        <v>231</v>
      </c>
      <c r="G3" s="237"/>
      <c r="H3" s="237"/>
      <c r="I3" s="237"/>
      <c r="J3" s="238"/>
      <c r="K3" s="13"/>
      <c r="M3" s="2"/>
      <c r="N3" s="2"/>
      <c r="O3" s="2"/>
      <c r="P3" s="2"/>
    </row>
    <row r="4" spans="1:99" ht="18.75" customHeight="1" x14ac:dyDescent="0.25">
      <c r="A4" s="242" t="s">
        <v>39</v>
      </c>
      <c r="B4" s="245"/>
      <c r="C4" s="245"/>
      <c r="D4" s="246"/>
      <c r="E4" s="56"/>
      <c r="F4" s="214"/>
      <c r="G4" s="215"/>
      <c r="H4" s="215"/>
      <c r="I4" s="215"/>
      <c r="J4" s="216"/>
      <c r="K4" s="1"/>
      <c r="M4" s="2"/>
      <c r="N4" s="2"/>
      <c r="O4" s="2"/>
      <c r="P4" s="2"/>
    </row>
    <row r="5" spans="1:99" ht="18.75" customHeight="1" x14ac:dyDescent="0.25">
      <c r="A5" s="242" t="s">
        <v>40</v>
      </c>
      <c r="B5" s="243"/>
      <c r="C5" s="243"/>
      <c r="D5" s="244"/>
      <c r="E5" s="57"/>
      <c r="F5" s="247"/>
      <c r="G5" s="215"/>
      <c r="H5" s="215"/>
      <c r="I5" s="215"/>
      <c r="J5" s="216"/>
      <c r="K5" s="1"/>
      <c r="M5" s="2"/>
      <c r="N5" s="2"/>
      <c r="O5" s="2"/>
      <c r="P5" s="2"/>
    </row>
    <row r="6" spans="1:99" ht="18.75" customHeight="1" x14ac:dyDescent="0.25">
      <c r="A6" s="239" t="s">
        <v>41</v>
      </c>
      <c r="B6" s="240"/>
      <c r="C6" s="240"/>
      <c r="D6" s="241"/>
      <c r="E6" s="58"/>
      <c r="F6" s="226"/>
      <c r="G6" s="215"/>
      <c r="H6" s="215"/>
      <c r="I6" s="215"/>
      <c r="J6" s="216"/>
      <c r="K6" s="1"/>
      <c r="M6" s="2"/>
      <c r="N6" s="2"/>
      <c r="O6" s="2"/>
      <c r="P6" s="2"/>
    </row>
    <row r="7" spans="1:99" ht="29.25" customHeight="1" x14ac:dyDescent="0.25">
      <c r="A7" s="242" t="s">
        <v>148</v>
      </c>
      <c r="B7" s="243"/>
      <c r="C7" s="243"/>
      <c r="D7" s="244"/>
      <c r="E7" s="59"/>
      <c r="F7" s="214"/>
      <c r="G7" s="215"/>
      <c r="H7" s="215"/>
      <c r="I7" s="215"/>
      <c r="J7" s="216"/>
      <c r="K7" s="1"/>
      <c r="M7" s="2"/>
      <c r="N7" s="2"/>
      <c r="O7" s="2"/>
      <c r="P7" s="2"/>
    </row>
    <row r="8" spans="1:99" ht="15.75" customHeight="1" x14ac:dyDescent="0.25">
      <c r="A8" s="211" t="s">
        <v>31</v>
      </c>
      <c r="B8" s="212"/>
      <c r="C8" s="212"/>
      <c r="D8" s="213"/>
      <c r="E8" s="60"/>
      <c r="F8" s="227"/>
      <c r="G8" s="228"/>
      <c r="H8" s="228"/>
      <c r="I8" s="228"/>
      <c r="J8" s="229"/>
      <c r="K8" s="13"/>
      <c r="M8" s="6"/>
      <c r="N8" s="6"/>
      <c r="O8" s="6"/>
      <c r="P8" s="6"/>
      <c r="CT8" s="16"/>
      <c r="CU8" s="16"/>
    </row>
    <row r="9" spans="1:99" ht="17.25" customHeight="1" x14ac:dyDescent="0.25">
      <c r="A9" s="208" t="s">
        <v>23</v>
      </c>
      <c r="B9" s="209"/>
      <c r="C9" s="209"/>
      <c r="D9" s="210"/>
      <c r="E9" s="61"/>
      <c r="F9" s="220"/>
      <c r="G9" s="221"/>
      <c r="H9" s="221"/>
      <c r="I9" s="221"/>
      <c r="J9" s="222"/>
      <c r="K9" s="1"/>
      <c r="M9" s="1"/>
      <c r="N9" s="1"/>
      <c r="O9" s="1"/>
      <c r="P9" s="1"/>
    </row>
    <row r="10" spans="1:99" ht="15.75" customHeight="1" x14ac:dyDescent="0.25">
      <c r="A10" s="211" t="s">
        <v>32</v>
      </c>
      <c r="B10" s="212"/>
      <c r="C10" s="212"/>
      <c r="D10" s="213"/>
      <c r="E10" s="60"/>
      <c r="F10" s="214"/>
      <c r="G10" s="215"/>
      <c r="H10" s="215"/>
      <c r="I10" s="215"/>
      <c r="J10" s="216"/>
      <c r="K10" s="52"/>
      <c r="M10" s="7"/>
      <c r="N10" s="7"/>
      <c r="O10" s="7"/>
      <c r="P10" s="7"/>
    </row>
    <row r="12" spans="1:99" ht="17.399999999999999" x14ac:dyDescent="0.3">
      <c r="A12" s="87" t="s">
        <v>68</v>
      </c>
      <c r="B12" s="88"/>
      <c r="C12" s="88"/>
      <c r="D12" s="88"/>
      <c r="E12" s="88"/>
      <c r="F12" s="88"/>
      <c r="G12" s="88"/>
      <c r="H12" s="88"/>
      <c r="I12" s="88"/>
      <c r="J12" s="88"/>
    </row>
    <row r="13" spans="1:99" ht="93.75" customHeight="1" x14ac:dyDescent="0.25">
      <c r="A13" s="217" t="s">
        <v>219</v>
      </c>
      <c r="B13" s="218"/>
      <c r="C13" s="218"/>
      <c r="D13" s="218"/>
      <c r="E13" s="218"/>
      <c r="F13" s="218"/>
      <c r="G13" s="218"/>
      <c r="H13" s="218"/>
      <c r="I13" s="218"/>
      <c r="J13" s="218"/>
    </row>
    <row r="15" spans="1:99" ht="23.25" customHeight="1" x14ac:dyDescent="0.25">
      <c r="A15" s="100" t="s">
        <v>146</v>
      </c>
      <c r="B15" s="100"/>
      <c r="C15" s="219" t="s">
        <v>147</v>
      </c>
      <c r="D15" s="219"/>
      <c r="F15" s="51" t="s">
        <v>52</v>
      </c>
      <c r="G15" s="3"/>
    </row>
    <row r="16" spans="1:99" ht="49.5" customHeight="1" x14ac:dyDescent="0.25">
      <c r="A16" s="207">
        <f>IF(Ov=Setup!C9,Disclaimer2,IF(Ov=Setup!B9,Disclaimer,IF(Ov=Setup!D9,,)))</f>
        <v>0</v>
      </c>
      <c r="B16" s="207"/>
      <c r="C16" s="207"/>
      <c r="D16" s="207"/>
      <c r="E16" s="207"/>
      <c r="F16" s="207"/>
      <c r="G16" s="207"/>
      <c r="H16" s="207"/>
      <c r="I16" s="207"/>
      <c r="J16" s="207"/>
    </row>
    <row r="19" spans="6:7" x14ac:dyDescent="0.25">
      <c r="F19" s="54"/>
    </row>
    <row r="23" spans="6:7" ht="22.8" x14ac:dyDescent="0.4">
      <c r="F23" s="63"/>
    </row>
    <row r="25" spans="6:7" ht="114.75" customHeight="1" x14ac:dyDescent="0.25">
      <c r="F25" s="203"/>
      <c r="G25" s="204"/>
    </row>
    <row r="26" spans="6:7" ht="409.5" customHeight="1" x14ac:dyDescent="0.3">
      <c r="F26" s="205"/>
      <c r="G26" s="206"/>
    </row>
    <row r="27" spans="6:7" x14ac:dyDescent="0.25">
      <c r="F27" s="12"/>
      <c r="G27" s="12"/>
    </row>
  </sheetData>
  <mergeCells count="25">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206"/>
  <sheetViews>
    <sheetView tabSelected="1" zoomScaleNormal="100" zoomScalePageLayoutView="190" workbookViewId="0">
      <pane xSplit="17" ySplit="2" topLeftCell="Y3" activePane="bottomRight" state="frozenSplit"/>
      <selection pane="topRight" activeCell="R1" sqref="R1"/>
      <selection pane="bottomLeft" activeCell="A3" sqref="A3"/>
      <selection pane="bottomRight" activeCell="Z119" sqref="Z119"/>
    </sheetView>
  </sheetViews>
  <sheetFormatPr defaultColWidth="9.21875" defaultRowHeight="13.2" outlineLevelCol="2" x14ac:dyDescent="0.25"/>
  <cols>
    <col min="1" max="1" width="4.77734375" style="163" customWidth="1"/>
    <col min="2" max="2" width="6.21875" style="66" hidden="1" customWidth="1" outlineLevel="1"/>
    <col min="3" max="3" width="7.44140625" style="66" hidden="1" customWidth="1" outlineLevel="1"/>
    <col min="4" max="4" width="8.77734375" style="195" customWidth="1" collapsed="1"/>
    <col min="5" max="5" width="6.44140625" style="66" customWidth="1"/>
    <col min="6" max="6" width="7.21875" style="66" hidden="1" customWidth="1" outlineLevel="1"/>
    <col min="7" max="7" width="11.77734375" hidden="1" customWidth="1" outlineLevel="1"/>
    <col min="8" max="8" width="13.77734375" hidden="1" customWidth="1" outlineLevel="1"/>
    <col min="9" max="9" width="10.21875" hidden="1" customWidth="1" outlineLevel="1"/>
    <col min="10" max="10" width="7.21875" hidden="1" customWidth="1" outlineLevel="1"/>
    <col min="11" max="11" width="6.21875" style="178" customWidth="1" collapsed="1"/>
    <col min="12" max="12" width="6.21875" style="178" customWidth="1"/>
    <col min="13" max="13" width="11.77734375" hidden="1" customWidth="1"/>
    <col min="14" max="14" width="9.44140625" hidden="1" customWidth="1"/>
    <col min="15" max="15" width="25.44140625" customWidth="1"/>
    <col min="16" max="16" width="24.5546875" customWidth="1"/>
    <col min="17" max="17" width="35.21875" customWidth="1"/>
    <col min="18" max="18" width="25.44140625" customWidth="1"/>
    <col min="19" max="19" width="9.21875" customWidth="1" outlineLevel="1"/>
    <col min="20" max="20" width="9.21875" customWidth="1"/>
    <col min="21" max="21" width="9.21875" hidden="1" customWidth="1"/>
    <col min="22" max="22" width="12" customWidth="1"/>
    <col min="23" max="23" width="5.44140625" hidden="1" customWidth="1" outlineLevel="1"/>
    <col min="24" max="24" width="11.44140625" hidden="1" customWidth="1" outlineLevel="1"/>
    <col min="25" max="25" width="14.44140625" customWidth="1" collapsed="1"/>
    <col min="26" max="26" width="53.33203125" customWidth="1"/>
    <col min="27" max="27" width="10.44140625" customWidth="1"/>
    <col min="28" max="28" width="8.77734375" customWidth="1"/>
    <col min="29" max="31" width="3.77734375" customWidth="1"/>
    <col min="32" max="32" width="10.77734375" customWidth="1" outlineLevel="1"/>
    <col min="33" max="33" width="11.77734375" customWidth="1" outlineLevel="1"/>
    <col min="34" max="34" width="13" customWidth="1"/>
    <col min="35" max="35" width="5.44140625" customWidth="1"/>
    <col min="36" max="36" width="5.77734375" style="35" customWidth="1" outlineLevel="2"/>
    <col min="37" max="37" width="14.44140625" style="40" customWidth="1"/>
    <col min="38" max="38" width="14.44140625" style="42" customWidth="1"/>
    <col min="39" max="39" width="15.44140625" style="41" customWidth="1"/>
    <col min="40" max="40" width="15.44140625" style="41" hidden="1" customWidth="1"/>
    <col min="41" max="41" width="11" hidden="1" customWidth="1"/>
    <col min="42" max="42" width="12.21875" style="120" hidden="1" customWidth="1"/>
    <col min="43" max="43" width="15.77734375" style="3" hidden="1" customWidth="1"/>
    <col min="44" max="44" width="27.77734375" style="3" customWidth="1"/>
    <col min="45" max="107" width="6.21875" style="3" customWidth="1"/>
    <col min="108" max="16384" width="9.21875" style="3"/>
  </cols>
  <sheetData>
    <row r="1" spans="1:46" ht="16.8" thickTop="1" thickBot="1" x14ac:dyDescent="0.35">
      <c r="A1" s="159"/>
      <c r="B1" s="164" t="s">
        <v>61</v>
      </c>
      <c r="C1" s="136"/>
      <c r="D1" s="193"/>
      <c r="E1" s="136"/>
      <c r="F1" s="136"/>
      <c r="G1" s="136"/>
      <c r="H1" s="136"/>
      <c r="I1" s="136"/>
      <c r="J1" s="136"/>
      <c r="K1" s="137"/>
      <c r="L1" s="137"/>
      <c r="M1" s="137"/>
      <c r="N1" s="136"/>
      <c r="O1" s="137"/>
      <c r="P1" s="137"/>
      <c r="Q1" s="137"/>
      <c r="R1" s="136"/>
      <c r="S1" s="138"/>
      <c r="T1" s="133" t="s">
        <v>81</v>
      </c>
      <c r="U1" s="134"/>
      <c r="V1" s="134"/>
      <c r="W1" s="137"/>
      <c r="X1" s="134"/>
      <c r="Y1" s="134"/>
      <c r="Z1" s="134"/>
      <c r="AA1" s="134"/>
      <c r="AB1" s="134"/>
      <c r="AC1" s="134"/>
      <c r="AD1" s="134"/>
      <c r="AE1" s="134"/>
      <c r="AF1" s="134"/>
      <c r="AG1" s="134"/>
      <c r="AH1" s="134"/>
      <c r="AI1" s="134"/>
      <c r="AJ1" s="135"/>
      <c r="AK1" s="248" t="s">
        <v>10</v>
      </c>
      <c r="AL1" s="249"/>
      <c r="AM1" s="249"/>
      <c r="AN1" s="249"/>
      <c r="AO1" s="249"/>
      <c r="AP1" s="249"/>
      <c r="AQ1" s="249"/>
      <c r="AR1" s="250"/>
    </row>
    <row r="2" spans="1:46" s="71" customFormat="1" ht="80.400000000000006" thickTop="1" thickBot="1" x14ac:dyDescent="0.3">
      <c r="A2" s="160" t="s">
        <v>63</v>
      </c>
      <c r="B2" s="139" t="s">
        <v>76</v>
      </c>
      <c r="C2" s="140" t="s">
        <v>75</v>
      </c>
      <c r="D2" s="194" t="s">
        <v>88</v>
      </c>
      <c r="E2" s="141" t="s">
        <v>77</v>
      </c>
      <c r="F2" s="142" t="s">
        <v>78</v>
      </c>
      <c r="G2" s="143" t="s">
        <v>74</v>
      </c>
      <c r="H2" s="144" t="s">
        <v>71</v>
      </c>
      <c r="I2" s="144" t="s">
        <v>150</v>
      </c>
      <c r="J2" s="144" t="s">
        <v>86</v>
      </c>
      <c r="K2" s="190" t="s">
        <v>34</v>
      </c>
      <c r="L2" s="190" t="s">
        <v>1430</v>
      </c>
      <c r="M2" s="139" t="s">
        <v>172</v>
      </c>
      <c r="N2" s="144" t="s">
        <v>79</v>
      </c>
      <c r="O2" s="145" t="s">
        <v>24</v>
      </c>
      <c r="P2" s="145" t="s">
        <v>25</v>
      </c>
      <c r="Q2" s="145" t="s">
        <v>82</v>
      </c>
      <c r="R2" s="145" t="s">
        <v>67</v>
      </c>
      <c r="S2" s="132" t="s">
        <v>11</v>
      </c>
      <c r="T2" s="78" t="s">
        <v>6</v>
      </c>
      <c r="U2" s="78" t="s">
        <v>170</v>
      </c>
      <c r="V2" s="146" t="s">
        <v>72</v>
      </c>
      <c r="W2" s="147" t="s">
        <v>80</v>
      </c>
      <c r="X2" s="77" t="s">
        <v>0</v>
      </c>
      <c r="Y2" s="101" t="s">
        <v>26</v>
      </c>
      <c r="Z2" s="101" t="s">
        <v>85</v>
      </c>
      <c r="AA2" s="102" t="s">
        <v>84</v>
      </c>
      <c r="AB2" s="103" t="s">
        <v>62</v>
      </c>
      <c r="AC2" s="104" t="s">
        <v>66</v>
      </c>
      <c r="AD2" s="104" t="s">
        <v>36</v>
      </c>
      <c r="AE2" s="104" t="s">
        <v>37</v>
      </c>
      <c r="AF2" s="101" t="s">
        <v>65</v>
      </c>
      <c r="AG2" s="90" t="s">
        <v>83</v>
      </c>
      <c r="AH2" s="79" t="s">
        <v>35</v>
      </c>
      <c r="AI2" s="104" t="s">
        <v>45</v>
      </c>
      <c r="AJ2" s="107" t="s">
        <v>42</v>
      </c>
      <c r="AK2" s="82" t="s">
        <v>46</v>
      </c>
      <c r="AL2" s="82" t="s">
        <v>51</v>
      </c>
      <c r="AM2" s="81" t="s">
        <v>49</v>
      </c>
      <c r="AN2" s="81" t="s">
        <v>162</v>
      </c>
      <c r="AO2" s="80" t="s">
        <v>50</v>
      </c>
      <c r="AP2" s="127" t="s">
        <v>163</v>
      </c>
      <c r="AQ2" s="127" t="s">
        <v>164</v>
      </c>
      <c r="AR2" s="126" t="s">
        <v>165</v>
      </c>
    </row>
    <row r="3" spans="1:46" ht="118.8" x14ac:dyDescent="0.25">
      <c r="A3" s="161">
        <v>1</v>
      </c>
      <c r="B3" s="74" t="s">
        <v>232</v>
      </c>
      <c r="C3" s="74" t="s">
        <v>1001</v>
      </c>
      <c r="D3" s="74" t="s">
        <v>1478</v>
      </c>
      <c r="E3" s="74"/>
      <c r="F3" s="74"/>
      <c r="G3" s="67"/>
      <c r="H3" s="67"/>
      <c r="I3" s="67"/>
      <c r="J3" s="67"/>
      <c r="K3" s="191" t="s">
        <v>1002</v>
      </c>
      <c r="L3" s="197">
        <v>1</v>
      </c>
      <c r="M3" s="67"/>
      <c r="N3" s="67"/>
      <c r="O3" s="67"/>
      <c r="P3" s="67"/>
      <c r="Q3" s="67" t="s">
        <v>1003</v>
      </c>
      <c r="R3" s="67"/>
      <c r="S3" s="84"/>
      <c r="T3" s="68"/>
      <c r="U3" s="68"/>
      <c r="V3" s="68"/>
      <c r="W3" s="148"/>
      <c r="X3" s="68"/>
      <c r="Y3" s="68"/>
      <c r="Z3" s="68" t="s">
        <v>1523</v>
      </c>
      <c r="AA3" s="72"/>
      <c r="AB3" s="68"/>
      <c r="AC3" s="69"/>
      <c r="AD3" s="69"/>
      <c r="AE3" s="69"/>
      <c r="AF3" s="69"/>
      <c r="AG3" s="69"/>
      <c r="AH3" s="69"/>
      <c r="AI3" s="68"/>
      <c r="AJ3" s="68"/>
      <c r="AK3" s="83" t="s">
        <v>1004</v>
      </c>
      <c r="AL3" s="83">
        <v>0</v>
      </c>
      <c r="AM3" s="86"/>
      <c r="AN3" s="86"/>
      <c r="AO3" s="70"/>
      <c r="AP3" s="116"/>
      <c r="AQ3" s="116"/>
      <c r="AR3" s="117"/>
      <c r="AT3" s="4"/>
    </row>
    <row r="4" spans="1:46" ht="52.8" x14ac:dyDescent="0.25">
      <c r="A4" s="162">
        <v>131</v>
      </c>
      <c r="B4" s="74" t="s">
        <v>232</v>
      </c>
      <c r="C4" s="75" t="s">
        <v>1359</v>
      </c>
      <c r="D4" s="75" t="s">
        <v>1478</v>
      </c>
      <c r="E4" s="75"/>
      <c r="F4" s="75"/>
      <c r="G4" s="20"/>
      <c r="H4" s="20"/>
      <c r="I4" s="20"/>
      <c r="J4" s="20"/>
      <c r="K4" s="192" t="s">
        <v>1064</v>
      </c>
      <c r="L4" s="197">
        <v>1</v>
      </c>
      <c r="M4" s="67"/>
      <c r="N4" s="20"/>
      <c r="O4" s="20"/>
      <c r="P4" s="20"/>
      <c r="Q4" s="20" t="s">
        <v>1360</v>
      </c>
      <c r="R4" s="20"/>
      <c r="S4" s="85"/>
      <c r="T4" s="19"/>
      <c r="U4" s="68"/>
      <c r="V4" s="19"/>
      <c r="W4" s="149"/>
      <c r="X4" s="19"/>
      <c r="Y4" s="19" t="s">
        <v>12</v>
      </c>
      <c r="Z4" s="19" t="s">
        <v>1480</v>
      </c>
      <c r="AA4" s="73">
        <v>42857</v>
      </c>
      <c r="AB4" s="19" t="s">
        <v>1481</v>
      </c>
      <c r="AC4" s="23">
        <v>5</v>
      </c>
      <c r="AD4" s="23">
        <v>0</v>
      </c>
      <c r="AE4" s="23">
        <v>1</v>
      </c>
      <c r="AF4" s="23"/>
      <c r="AG4" s="23"/>
      <c r="AH4" s="23"/>
      <c r="AI4" s="19"/>
      <c r="AJ4" s="19"/>
      <c r="AK4" s="83" t="s">
        <v>1506</v>
      </c>
      <c r="AL4" s="83" t="s">
        <v>1519</v>
      </c>
      <c r="AM4" s="86"/>
      <c r="AN4" s="86"/>
      <c r="AO4" s="21"/>
      <c r="AP4" s="116"/>
      <c r="AQ4" s="116"/>
      <c r="AR4" s="118"/>
      <c r="AT4" s="4"/>
    </row>
    <row r="5" spans="1:46" ht="79.2" x14ac:dyDescent="0.25">
      <c r="A5" s="162">
        <v>132</v>
      </c>
      <c r="B5" s="74" t="s">
        <v>1361</v>
      </c>
      <c r="C5" s="75" t="s">
        <v>1362</v>
      </c>
      <c r="D5" s="75" t="s">
        <v>1478</v>
      </c>
      <c r="E5" s="75"/>
      <c r="F5" s="75"/>
      <c r="G5" s="20"/>
      <c r="H5" s="20"/>
      <c r="I5" s="20"/>
      <c r="J5" s="20"/>
      <c r="K5" s="192"/>
      <c r="L5" s="197">
        <v>1</v>
      </c>
      <c r="M5" s="67"/>
      <c r="N5" s="20"/>
      <c r="O5" s="20"/>
      <c r="P5" s="20"/>
      <c r="Q5" s="20" t="s">
        <v>1363</v>
      </c>
      <c r="R5" s="20"/>
      <c r="S5" s="85"/>
      <c r="T5" s="19"/>
      <c r="U5" s="68"/>
      <c r="V5" s="19" t="s">
        <v>1491</v>
      </c>
      <c r="W5" s="149"/>
      <c r="X5" s="19"/>
      <c r="Y5" s="19"/>
      <c r="Z5" s="19" t="s">
        <v>1522</v>
      </c>
      <c r="AA5" s="73"/>
      <c r="AB5" s="19"/>
      <c r="AC5" s="23"/>
      <c r="AD5" s="23"/>
      <c r="AE5" s="23"/>
      <c r="AF5" s="23"/>
      <c r="AG5" s="23"/>
      <c r="AH5" s="23"/>
      <c r="AI5" s="19"/>
      <c r="AJ5" s="19"/>
      <c r="AK5" s="83" t="s">
        <v>1376</v>
      </c>
      <c r="AL5" s="83" t="s">
        <v>486</v>
      </c>
      <c r="AM5" s="86"/>
      <c r="AN5" s="86"/>
      <c r="AO5" s="21"/>
      <c r="AP5" s="116"/>
      <c r="AQ5" s="116"/>
      <c r="AR5" s="117"/>
      <c r="AT5" s="4"/>
    </row>
    <row r="6" spans="1:46" s="5" customFormat="1" ht="79.2" x14ac:dyDescent="0.25">
      <c r="A6" s="162">
        <v>64</v>
      </c>
      <c r="B6" s="74" t="s">
        <v>232</v>
      </c>
      <c r="C6" s="75" t="s">
        <v>1152</v>
      </c>
      <c r="D6" s="75" t="s">
        <v>1174</v>
      </c>
      <c r="E6" s="75" t="s">
        <v>1175</v>
      </c>
      <c r="F6" s="75"/>
      <c r="G6" s="20"/>
      <c r="H6" s="20"/>
      <c r="I6" s="20"/>
      <c r="J6" s="20"/>
      <c r="K6" s="192" t="s">
        <v>1007</v>
      </c>
      <c r="L6" s="197">
        <v>1</v>
      </c>
      <c r="M6" s="67"/>
      <c r="N6" s="20"/>
      <c r="O6" s="20" t="s">
        <v>1176</v>
      </c>
      <c r="P6" s="20" t="s">
        <v>1177</v>
      </c>
      <c r="Q6" s="20" t="s">
        <v>1178</v>
      </c>
      <c r="R6" s="20"/>
      <c r="S6" s="85"/>
      <c r="T6" s="19"/>
      <c r="U6" s="68"/>
      <c r="V6" s="19"/>
      <c r="W6" s="149"/>
      <c r="X6" s="19"/>
      <c r="Y6" s="19"/>
      <c r="Z6" s="19" t="s">
        <v>1531</v>
      </c>
      <c r="AA6" s="73"/>
      <c r="AB6" s="19"/>
      <c r="AC6" s="23"/>
      <c r="AD6" s="23"/>
      <c r="AE6" s="23"/>
      <c r="AF6" s="23"/>
      <c r="AG6" s="23"/>
      <c r="AH6" s="23"/>
      <c r="AI6" s="19"/>
      <c r="AJ6" s="19"/>
      <c r="AK6" s="83" t="s">
        <v>1506</v>
      </c>
      <c r="AL6" s="83" t="s">
        <v>1519</v>
      </c>
      <c r="AM6" s="86"/>
      <c r="AN6" s="86"/>
      <c r="AO6" s="21"/>
      <c r="AP6" s="116"/>
      <c r="AQ6" s="116"/>
      <c r="AR6" s="117"/>
      <c r="AT6" s="4"/>
    </row>
    <row r="7" spans="1:46" s="5" customFormat="1" ht="92.4" x14ac:dyDescent="0.25">
      <c r="A7" s="162">
        <v>65</v>
      </c>
      <c r="B7" s="74" t="s">
        <v>232</v>
      </c>
      <c r="C7" s="75" t="s">
        <v>1152</v>
      </c>
      <c r="D7" s="75" t="s">
        <v>1174</v>
      </c>
      <c r="E7" s="75" t="s">
        <v>1175</v>
      </c>
      <c r="F7" s="75"/>
      <c r="G7" s="20"/>
      <c r="H7" s="20"/>
      <c r="I7" s="20"/>
      <c r="J7" s="20"/>
      <c r="K7" s="192" t="s">
        <v>1007</v>
      </c>
      <c r="L7" s="197">
        <v>1</v>
      </c>
      <c r="M7" s="67"/>
      <c r="N7" s="20"/>
      <c r="O7" s="20" t="s">
        <v>1179</v>
      </c>
      <c r="P7" s="20" t="s">
        <v>1180</v>
      </c>
      <c r="Q7" s="20" t="s">
        <v>1181</v>
      </c>
      <c r="R7" s="20"/>
      <c r="S7" s="85"/>
      <c r="T7" s="19"/>
      <c r="U7" s="68"/>
      <c r="V7" s="19"/>
      <c r="W7" s="149"/>
      <c r="X7" s="19"/>
      <c r="Y7" s="19"/>
      <c r="Z7" s="19" t="s">
        <v>1531</v>
      </c>
      <c r="AA7" s="73"/>
      <c r="AB7" s="19"/>
      <c r="AC7" s="23"/>
      <c r="AD7" s="23"/>
      <c r="AE7" s="23"/>
      <c r="AF7" s="23"/>
      <c r="AG7" s="23"/>
      <c r="AH7" s="23"/>
      <c r="AI7" s="19"/>
      <c r="AJ7" s="19"/>
      <c r="AK7" s="83" t="s">
        <v>1506</v>
      </c>
      <c r="AL7" s="83" t="s">
        <v>1519</v>
      </c>
      <c r="AM7" s="86"/>
      <c r="AN7" s="86"/>
      <c r="AO7" s="21"/>
      <c r="AP7" s="116"/>
      <c r="AQ7" s="116"/>
      <c r="AR7" s="117"/>
      <c r="AT7" s="4"/>
    </row>
    <row r="8" spans="1:46" s="10" customFormat="1" ht="26.4" x14ac:dyDescent="0.25">
      <c r="A8" s="162">
        <v>53</v>
      </c>
      <c r="B8" s="74"/>
      <c r="C8" s="75" t="s">
        <v>1152</v>
      </c>
      <c r="D8" s="75" t="s">
        <v>1174</v>
      </c>
      <c r="E8" s="75"/>
      <c r="F8" s="75"/>
      <c r="G8" s="20"/>
      <c r="H8" s="20"/>
      <c r="I8" s="20"/>
      <c r="J8" s="20"/>
      <c r="K8" s="192" t="s">
        <v>1007</v>
      </c>
      <c r="L8" s="197">
        <v>1</v>
      </c>
      <c r="M8" s="67"/>
      <c r="N8" s="20"/>
      <c r="O8" s="20"/>
      <c r="P8" s="20"/>
      <c r="Q8" s="20" t="s">
        <v>1157</v>
      </c>
      <c r="R8" s="20"/>
      <c r="S8" s="85"/>
      <c r="T8" s="19"/>
      <c r="U8" s="68"/>
      <c r="V8" s="19"/>
      <c r="W8" s="149"/>
      <c r="X8" s="19"/>
      <c r="Y8" s="19"/>
      <c r="Z8" s="19" t="s">
        <v>1531</v>
      </c>
      <c r="AA8" s="73"/>
      <c r="AB8" s="19"/>
      <c r="AC8" s="23"/>
      <c r="AD8" s="23"/>
      <c r="AE8" s="23"/>
      <c r="AF8" s="23"/>
      <c r="AG8" s="23"/>
      <c r="AH8" s="23"/>
      <c r="AI8" s="19"/>
      <c r="AJ8" s="19"/>
      <c r="AK8" s="83" t="s">
        <v>1155</v>
      </c>
      <c r="AL8" s="83" t="s">
        <v>1156</v>
      </c>
      <c r="AM8" s="86"/>
      <c r="AN8" s="86"/>
      <c r="AO8" s="21"/>
      <c r="AP8" s="116"/>
      <c r="AQ8" s="116"/>
      <c r="AR8" s="118"/>
      <c r="AT8" s="4"/>
    </row>
    <row r="9" spans="1:46" s="5" customFormat="1" ht="52.8" x14ac:dyDescent="0.25">
      <c r="A9" s="162">
        <v>59</v>
      </c>
      <c r="B9" s="74"/>
      <c r="C9" s="75" t="s">
        <v>1152</v>
      </c>
      <c r="D9" s="75" t="s">
        <v>1438</v>
      </c>
      <c r="E9" s="75"/>
      <c r="F9" s="75"/>
      <c r="G9" s="20"/>
      <c r="H9" s="20"/>
      <c r="I9" s="20"/>
      <c r="J9" s="20"/>
      <c r="K9" s="192" t="s">
        <v>1093</v>
      </c>
      <c r="L9" s="197">
        <v>1</v>
      </c>
      <c r="M9" s="67"/>
      <c r="N9" s="20"/>
      <c r="O9" s="20"/>
      <c r="P9" s="20"/>
      <c r="Q9" s="20" t="s">
        <v>1165</v>
      </c>
      <c r="R9" s="20"/>
      <c r="S9" s="85"/>
      <c r="T9" s="19"/>
      <c r="U9" s="68"/>
      <c r="V9" s="19"/>
      <c r="W9" s="149"/>
      <c r="X9" s="19"/>
      <c r="Y9" s="19" t="s">
        <v>12</v>
      </c>
      <c r="Z9" s="19" t="s">
        <v>1482</v>
      </c>
      <c r="AA9" s="73">
        <v>42857</v>
      </c>
      <c r="AB9" s="19" t="s">
        <v>1483</v>
      </c>
      <c r="AC9" s="23">
        <v>5</v>
      </c>
      <c r="AD9" s="23">
        <v>0</v>
      </c>
      <c r="AE9" s="23">
        <v>1</v>
      </c>
      <c r="AF9" s="23"/>
      <c r="AG9" s="23"/>
      <c r="AH9" s="23"/>
      <c r="AI9" s="19"/>
      <c r="AJ9" s="19"/>
      <c r="AK9" s="83" t="s">
        <v>1155</v>
      </c>
      <c r="AL9" s="83" t="s">
        <v>1156</v>
      </c>
      <c r="AM9" s="86"/>
      <c r="AN9" s="86"/>
      <c r="AO9" s="21"/>
      <c r="AP9" s="116"/>
      <c r="AQ9" s="116"/>
      <c r="AR9" s="118"/>
      <c r="AT9" s="4"/>
    </row>
    <row r="10" spans="1:46" s="5" customFormat="1" ht="39.6" x14ac:dyDescent="0.25">
      <c r="A10" s="162">
        <v>63</v>
      </c>
      <c r="B10" s="74"/>
      <c r="C10" s="75" t="s">
        <v>1152</v>
      </c>
      <c r="D10" s="75" t="s">
        <v>1439</v>
      </c>
      <c r="E10" s="75"/>
      <c r="F10" s="75"/>
      <c r="G10" s="20"/>
      <c r="H10" s="20"/>
      <c r="I10" s="20"/>
      <c r="J10" s="20"/>
      <c r="K10" s="192" t="s">
        <v>1007</v>
      </c>
      <c r="L10" s="197">
        <v>1</v>
      </c>
      <c r="M10" s="67"/>
      <c r="N10" s="20"/>
      <c r="O10" s="20" t="s">
        <v>1172</v>
      </c>
      <c r="P10" s="20" t="s">
        <v>1173</v>
      </c>
      <c r="Q10" s="20"/>
      <c r="R10" s="20"/>
      <c r="S10" s="85"/>
      <c r="T10" s="19"/>
      <c r="U10" s="68"/>
      <c r="V10" s="19"/>
      <c r="W10" s="149"/>
      <c r="X10" s="19"/>
      <c r="Y10" s="19"/>
      <c r="Z10" s="19" t="s">
        <v>1531</v>
      </c>
      <c r="AA10" s="73"/>
      <c r="AB10" s="19"/>
      <c r="AC10" s="23"/>
      <c r="AD10" s="23"/>
      <c r="AE10" s="23"/>
      <c r="AF10" s="23"/>
      <c r="AG10" s="23"/>
      <c r="AH10" s="23"/>
      <c r="AI10" s="19"/>
      <c r="AJ10" s="19"/>
      <c r="AK10" s="83" t="s">
        <v>1155</v>
      </c>
      <c r="AL10" s="83" t="s">
        <v>1156</v>
      </c>
      <c r="AM10" s="86"/>
      <c r="AN10" s="86"/>
      <c r="AO10" s="21"/>
      <c r="AP10" s="116"/>
      <c r="AQ10" s="116"/>
      <c r="AR10" s="118"/>
      <c r="AT10" s="4"/>
    </row>
    <row r="11" spans="1:46" s="5" customFormat="1" ht="66" x14ac:dyDescent="0.25">
      <c r="A11" s="162">
        <v>35</v>
      </c>
      <c r="B11" s="74" t="s">
        <v>232</v>
      </c>
      <c r="C11" s="75" t="s">
        <v>1118</v>
      </c>
      <c r="D11" s="75" t="s">
        <v>1436</v>
      </c>
      <c r="E11" s="75" t="s">
        <v>1119</v>
      </c>
      <c r="F11" s="75"/>
      <c r="G11" s="20"/>
      <c r="H11" s="20"/>
      <c r="I11" s="20"/>
      <c r="J11" s="20"/>
      <c r="K11" s="192" t="s">
        <v>1064</v>
      </c>
      <c r="L11" s="197">
        <v>1</v>
      </c>
      <c r="M11" s="67"/>
      <c r="N11" s="20"/>
      <c r="O11" s="20" t="s">
        <v>1120</v>
      </c>
      <c r="P11" s="20" t="s">
        <v>1121</v>
      </c>
      <c r="Q11" s="20" t="s">
        <v>1122</v>
      </c>
      <c r="R11" s="20"/>
      <c r="S11" s="85"/>
      <c r="T11" s="19"/>
      <c r="U11" s="68"/>
      <c r="V11" s="19"/>
      <c r="W11" s="149"/>
      <c r="X11" s="19"/>
      <c r="Y11" s="19"/>
      <c r="Z11" s="19" t="s">
        <v>1500</v>
      </c>
      <c r="AA11" s="73"/>
      <c r="AB11" s="19"/>
      <c r="AC11" s="23"/>
      <c r="AD11" s="23"/>
      <c r="AE11" s="23"/>
      <c r="AF11" s="23"/>
      <c r="AG11" s="23"/>
      <c r="AH11" s="23"/>
      <c r="AI11" s="19"/>
      <c r="AJ11" s="19"/>
      <c r="AK11" s="83" t="s">
        <v>1138</v>
      </c>
      <c r="AL11" s="83" t="s">
        <v>1139</v>
      </c>
      <c r="AM11" s="86"/>
      <c r="AN11" s="86"/>
      <c r="AO11" s="21"/>
      <c r="AP11" s="116"/>
      <c r="AQ11" s="116"/>
      <c r="AR11" s="118"/>
      <c r="AT11" s="4"/>
    </row>
    <row r="12" spans="1:46" s="5" customFormat="1" ht="39.6" x14ac:dyDescent="0.25">
      <c r="A12" s="162">
        <v>54</v>
      </c>
      <c r="B12" s="74"/>
      <c r="C12" s="75" t="s">
        <v>1152</v>
      </c>
      <c r="D12" s="75" t="s">
        <v>1436</v>
      </c>
      <c r="E12" s="75"/>
      <c r="F12" s="75"/>
      <c r="G12" s="20"/>
      <c r="H12" s="20"/>
      <c r="I12" s="20"/>
      <c r="J12" s="20"/>
      <c r="K12" s="192" t="s">
        <v>1007</v>
      </c>
      <c r="L12" s="197">
        <v>1</v>
      </c>
      <c r="M12" s="67"/>
      <c r="N12" s="20"/>
      <c r="O12" s="20" t="s">
        <v>1158</v>
      </c>
      <c r="P12" s="20" t="s">
        <v>1159</v>
      </c>
      <c r="Q12" s="20"/>
      <c r="R12" s="20"/>
      <c r="S12" s="85"/>
      <c r="T12" s="19"/>
      <c r="U12" s="68"/>
      <c r="V12" s="19"/>
      <c r="W12" s="149"/>
      <c r="X12" s="19"/>
      <c r="Y12" s="19"/>
      <c r="Z12" s="19" t="s">
        <v>1531</v>
      </c>
      <c r="AA12" s="73"/>
      <c r="AB12" s="19"/>
      <c r="AC12" s="23"/>
      <c r="AD12" s="23"/>
      <c r="AE12" s="23"/>
      <c r="AF12" s="23"/>
      <c r="AG12" s="23"/>
      <c r="AH12" s="23"/>
      <c r="AI12" s="19"/>
      <c r="AJ12" s="19"/>
      <c r="AK12" s="83" t="s">
        <v>1155</v>
      </c>
      <c r="AL12" s="83" t="s">
        <v>1156</v>
      </c>
      <c r="AM12" s="86"/>
      <c r="AN12" s="86"/>
      <c r="AO12" s="21"/>
      <c r="AP12" s="116"/>
      <c r="AQ12" s="116"/>
      <c r="AR12" s="118"/>
      <c r="AS12" s="4"/>
      <c r="AT12" s="9"/>
    </row>
    <row r="13" spans="1:46" s="5" customFormat="1" ht="26.4" x14ac:dyDescent="0.25">
      <c r="A13" s="162">
        <v>55</v>
      </c>
      <c r="B13" s="74"/>
      <c r="C13" s="75" t="s">
        <v>1152</v>
      </c>
      <c r="D13" s="75" t="s">
        <v>1437</v>
      </c>
      <c r="E13" s="75"/>
      <c r="F13" s="75"/>
      <c r="G13" s="20"/>
      <c r="H13" s="20"/>
      <c r="I13" s="20"/>
      <c r="J13" s="20"/>
      <c r="K13" s="192" t="s">
        <v>1007</v>
      </c>
      <c r="L13" s="197">
        <v>1</v>
      </c>
      <c r="M13" s="67"/>
      <c r="N13" s="20"/>
      <c r="O13" s="20"/>
      <c r="P13" s="20"/>
      <c r="Q13" s="20" t="s">
        <v>1160</v>
      </c>
      <c r="R13" s="20"/>
      <c r="S13" s="85"/>
      <c r="T13" s="19"/>
      <c r="U13" s="68"/>
      <c r="V13" s="19"/>
      <c r="W13" s="149"/>
      <c r="X13" s="19"/>
      <c r="Y13" s="19"/>
      <c r="Z13" s="19" t="s">
        <v>1532</v>
      </c>
      <c r="AA13" s="73"/>
      <c r="AB13" s="19"/>
      <c r="AC13" s="23"/>
      <c r="AD13" s="23"/>
      <c r="AE13" s="23"/>
      <c r="AF13" s="23"/>
      <c r="AG13" s="23"/>
      <c r="AH13" s="23"/>
      <c r="AI13" s="19"/>
      <c r="AJ13" s="19"/>
      <c r="AK13" s="83" t="s">
        <v>1155</v>
      </c>
      <c r="AL13" s="83" t="s">
        <v>1156</v>
      </c>
      <c r="AM13" s="86"/>
      <c r="AN13" s="86"/>
      <c r="AO13" s="21"/>
      <c r="AP13" s="116"/>
      <c r="AQ13" s="116"/>
      <c r="AR13" s="118"/>
      <c r="AS13" s="4"/>
      <c r="AT13" s="4"/>
    </row>
    <row r="14" spans="1:46" s="5" customFormat="1" ht="66" x14ac:dyDescent="0.25">
      <c r="A14" s="162">
        <v>66</v>
      </c>
      <c r="B14" s="74" t="s">
        <v>232</v>
      </c>
      <c r="C14" s="75" t="s">
        <v>1152</v>
      </c>
      <c r="D14" s="75" t="s">
        <v>1182</v>
      </c>
      <c r="E14" s="75" t="s">
        <v>1183</v>
      </c>
      <c r="F14" s="75"/>
      <c r="G14" s="20"/>
      <c r="H14" s="20"/>
      <c r="I14" s="20"/>
      <c r="J14" s="20"/>
      <c r="K14" s="192" t="s">
        <v>1064</v>
      </c>
      <c r="L14" s="197">
        <v>1</v>
      </c>
      <c r="M14" s="67"/>
      <c r="N14" s="20"/>
      <c r="O14" s="20" t="s">
        <v>1184</v>
      </c>
      <c r="P14" s="20" t="s">
        <v>1185</v>
      </c>
      <c r="Q14" s="20" t="s">
        <v>1186</v>
      </c>
      <c r="R14" s="20"/>
      <c r="S14" s="85"/>
      <c r="T14" s="19"/>
      <c r="U14" s="68"/>
      <c r="V14" s="19"/>
      <c r="W14" s="149"/>
      <c r="X14" s="19"/>
      <c r="Y14" s="19"/>
      <c r="Z14" s="19" t="s">
        <v>1500</v>
      </c>
      <c r="AA14" s="73"/>
      <c r="AB14" s="19"/>
      <c r="AC14" s="23"/>
      <c r="AD14" s="23"/>
      <c r="AE14" s="23"/>
      <c r="AF14" s="23"/>
      <c r="AG14" s="23"/>
      <c r="AH14" s="23"/>
      <c r="AI14" s="19"/>
      <c r="AJ14" s="19"/>
      <c r="AK14" s="83" t="s">
        <v>1506</v>
      </c>
      <c r="AL14" s="83" t="s">
        <v>1519</v>
      </c>
      <c r="AM14" s="86"/>
      <c r="AN14" s="86"/>
      <c r="AO14" s="21"/>
      <c r="AP14" s="116"/>
      <c r="AQ14" s="116"/>
      <c r="AR14" s="117"/>
      <c r="AT14" s="4"/>
    </row>
    <row r="15" spans="1:46" s="5" customFormat="1" ht="105.6" x14ac:dyDescent="0.25">
      <c r="A15" s="162">
        <v>56</v>
      </c>
      <c r="B15" s="74"/>
      <c r="C15" s="75" t="s">
        <v>1152</v>
      </c>
      <c r="D15" s="75" t="s">
        <v>1182</v>
      </c>
      <c r="E15" s="75"/>
      <c r="F15" s="75"/>
      <c r="G15" s="20"/>
      <c r="H15" s="20"/>
      <c r="I15" s="20"/>
      <c r="J15" s="20"/>
      <c r="K15" s="192" t="s">
        <v>1093</v>
      </c>
      <c r="L15" s="197">
        <v>1</v>
      </c>
      <c r="M15" s="67"/>
      <c r="N15" s="20"/>
      <c r="O15" s="20"/>
      <c r="P15" s="20"/>
      <c r="Q15" s="20" t="s">
        <v>1161</v>
      </c>
      <c r="R15" s="20"/>
      <c r="S15" s="85"/>
      <c r="T15" s="19" t="s">
        <v>1504</v>
      </c>
      <c r="U15" s="68"/>
      <c r="V15" s="19" t="s">
        <v>1503</v>
      </c>
      <c r="W15" s="149"/>
      <c r="X15" s="19"/>
      <c r="Y15" s="19"/>
      <c r="Z15" s="19" t="s">
        <v>1542</v>
      </c>
      <c r="AA15" s="73"/>
      <c r="AB15" s="19"/>
      <c r="AC15" s="23">
        <v>3</v>
      </c>
      <c r="AD15" s="23">
        <v>0</v>
      </c>
      <c r="AE15" s="23">
        <v>1</v>
      </c>
      <c r="AF15" s="23"/>
      <c r="AG15" s="23"/>
      <c r="AH15" s="23"/>
      <c r="AI15" s="19"/>
      <c r="AJ15" s="19"/>
      <c r="AK15" s="83" t="s">
        <v>1155</v>
      </c>
      <c r="AL15" s="83" t="s">
        <v>1156</v>
      </c>
      <c r="AM15" s="86"/>
      <c r="AN15" s="86"/>
      <c r="AO15" s="21"/>
      <c r="AP15" s="116"/>
      <c r="AQ15" s="116"/>
      <c r="AR15" s="118"/>
      <c r="AT15" s="4"/>
    </row>
    <row r="16" spans="1:46" s="5" customFormat="1" ht="132" x14ac:dyDescent="0.25">
      <c r="A16" s="162">
        <v>128</v>
      </c>
      <c r="B16" s="74" t="s">
        <v>232</v>
      </c>
      <c r="C16" s="75" t="s">
        <v>1135</v>
      </c>
      <c r="D16" s="75" t="s">
        <v>1434</v>
      </c>
      <c r="E16" s="75" t="s">
        <v>1351</v>
      </c>
      <c r="F16" s="75"/>
      <c r="G16" s="20"/>
      <c r="H16" s="20"/>
      <c r="I16" s="20"/>
      <c r="J16" s="20"/>
      <c r="K16" s="192" t="s">
        <v>1064</v>
      </c>
      <c r="L16" s="197">
        <v>1</v>
      </c>
      <c r="M16" s="67"/>
      <c r="N16" s="20"/>
      <c r="O16" s="20" t="s">
        <v>1352</v>
      </c>
      <c r="P16" s="20" t="s">
        <v>1353</v>
      </c>
      <c r="Q16" s="20"/>
      <c r="R16" s="20"/>
      <c r="S16" s="85"/>
      <c r="T16" s="19"/>
      <c r="U16" s="68"/>
      <c r="V16" s="19"/>
      <c r="W16" s="149"/>
      <c r="X16" s="19"/>
      <c r="Y16" s="19"/>
      <c r="Z16" s="19" t="s">
        <v>1500</v>
      </c>
      <c r="AA16" s="73"/>
      <c r="AB16" s="19"/>
      <c r="AC16" s="23"/>
      <c r="AD16" s="23"/>
      <c r="AE16" s="23"/>
      <c r="AF16" s="23"/>
      <c r="AG16" s="23"/>
      <c r="AH16" s="23"/>
      <c r="AI16" s="19"/>
      <c r="AJ16" s="19"/>
      <c r="AK16" s="83" t="s">
        <v>1506</v>
      </c>
      <c r="AL16" s="83" t="s">
        <v>1519</v>
      </c>
      <c r="AM16" s="86"/>
      <c r="AN16" s="86"/>
      <c r="AO16" s="21"/>
      <c r="AP16" s="116"/>
      <c r="AQ16" s="116"/>
      <c r="AR16" s="118"/>
      <c r="AT16" s="4"/>
    </row>
    <row r="17" spans="1:46" s="5" customFormat="1" ht="277.5" customHeight="1" x14ac:dyDescent="0.25">
      <c r="A17" s="162">
        <v>135</v>
      </c>
      <c r="B17" s="74" t="s">
        <v>1361</v>
      </c>
      <c r="C17" s="75" t="s">
        <v>1080</v>
      </c>
      <c r="D17" s="75" t="s">
        <v>1434</v>
      </c>
      <c r="E17" s="75" t="s">
        <v>1284</v>
      </c>
      <c r="F17" s="75" t="s">
        <v>1135</v>
      </c>
      <c r="G17" s="20"/>
      <c r="H17" s="20"/>
      <c r="I17" s="20"/>
      <c r="J17" s="20"/>
      <c r="K17" s="192"/>
      <c r="L17" s="198"/>
      <c r="M17" s="67"/>
      <c r="N17" s="20"/>
      <c r="O17" s="20"/>
      <c r="P17" s="20"/>
      <c r="Q17" s="20" t="s">
        <v>1370</v>
      </c>
      <c r="R17" s="20"/>
      <c r="S17" s="85"/>
      <c r="T17" s="19"/>
      <c r="U17" s="68"/>
      <c r="V17" s="19" t="s">
        <v>1491</v>
      </c>
      <c r="W17" s="149"/>
      <c r="X17" s="19"/>
      <c r="Y17" s="19"/>
      <c r="Z17" s="19" t="s">
        <v>1599</v>
      </c>
      <c r="AA17" s="73"/>
      <c r="AB17" s="19"/>
      <c r="AC17" s="23"/>
      <c r="AD17" s="23"/>
      <c r="AE17" s="23"/>
      <c r="AF17" s="23"/>
      <c r="AG17" s="23"/>
      <c r="AH17" s="23"/>
      <c r="AI17" s="19"/>
      <c r="AJ17" s="19"/>
      <c r="AK17" s="83" t="s">
        <v>1376</v>
      </c>
      <c r="AL17" s="83" t="s">
        <v>486</v>
      </c>
      <c r="AM17" s="86"/>
      <c r="AN17" s="86"/>
      <c r="AO17" s="21"/>
      <c r="AP17" s="116"/>
      <c r="AQ17" s="116"/>
      <c r="AR17" s="117"/>
      <c r="AT17" s="4"/>
    </row>
    <row r="18" spans="1:46" s="5" customFormat="1" ht="253.5" customHeight="1" x14ac:dyDescent="0.25">
      <c r="A18" s="162">
        <v>137</v>
      </c>
      <c r="B18" s="74" t="s">
        <v>1361</v>
      </c>
      <c r="C18" s="75" t="s">
        <v>1080</v>
      </c>
      <c r="D18" s="75" t="s">
        <v>1434</v>
      </c>
      <c r="E18" s="75" t="s">
        <v>1279</v>
      </c>
      <c r="F18" s="75" t="s">
        <v>1099</v>
      </c>
      <c r="G18" s="20"/>
      <c r="H18" s="20"/>
      <c r="I18" s="20"/>
      <c r="J18" s="20"/>
      <c r="K18" s="192"/>
      <c r="L18" s="197">
        <v>1</v>
      </c>
      <c r="M18" s="67"/>
      <c r="N18" s="20"/>
      <c r="O18" s="20"/>
      <c r="P18" s="20"/>
      <c r="Q18" s="20" t="s">
        <v>1375</v>
      </c>
      <c r="R18" s="20"/>
      <c r="S18" s="85"/>
      <c r="T18" s="19"/>
      <c r="U18" s="68"/>
      <c r="V18" s="19" t="s">
        <v>1491</v>
      </c>
      <c r="W18" s="149"/>
      <c r="X18" s="19"/>
      <c r="Y18" s="19"/>
      <c r="Z18" s="19" t="s">
        <v>1533</v>
      </c>
      <c r="AA18" s="73"/>
      <c r="AB18" s="19"/>
      <c r="AC18" s="23"/>
      <c r="AD18" s="23"/>
      <c r="AE18" s="23"/>
      <c r="AF18" s="23"/>
      <c r="AG18" s="23"/>
      <c r="AH18" s="23"/>
      <c r="AI18" s="19"/>
      <c r="AJ18" s="19"/>
      <c r="AK18" s="83" t="s">
        <v>1376</v>
      </c>
      <c r="AL18" s="83" t="s">
        <v>486</v>
      </c>
      <c r="AM18" s="86"/>
      <c r="AN18" s="86"/>
      <c r="AO18" s="21"/>
      <c r="AP18" s="116"/>
      <c r="AQ18" s="116"/>
      <c r="AR18" s="118"/>
      <c r="AT18" s="4"/>
    </row>
    <row r="19" spans="1:46" s="5" customFormat="1" ht="66" x14ac:dyDescent="0.25">
      <c r="A19" s="162">
        <v>3</v>
      </c>
      <c r="B19" s="74" t="s">
        <v>232</v>
      </c>
      <c r="C19" s="75"/>
      <c r="D19" s="75" t="s">
        <v>1435</v>
      </c>
      <c r="E19" s="75" t="s">
        <v>1012</v>
      </c>
      <c r="F19" s="75"/>
      <c r="G19" s="20"/>
      <c r="H19" s="20"/>
      <c r="I19" s="20"/>
      <c r="J19" s="20"/>
      <c r="K19" s="192" t="s">
        <v>1007</v>
      </c>
      <c r="L19" s="197">
        <v>1</v>
      </c>
      <c r="M19" s="67"/>
      <c r="N19" s="20"/>
      <c r="O19" s="20" t="s">
        <v>1013</v>
      </c>
      <c r="P19" s="20"/>
      <c r="Q19" s="20" t="s">
        <v>1014</v>
      </c>
      <c r="R19" s="20" t="s">
        <v>1015</v>
      </c>
      <c r="S19" s="85"/>
      <c r="T19" s="19"/>
      <c r="U19" s="68"/>
      <c r="V19" s="19"/>
      <c r="W19" s="149"/>
      <c r="X19" s="19"/>
      <c r="Y19" s="19"/>
      <c r="Z19" s="19" t="s">
        <v>1534</v>
      </c>
      <c r="AA19" s="73"/>
      <c r="AB19" s="19"/>
      <c r="AC19" s="23">
        <v>4</v>
      </c>
      <c r="AD19" s="23">
        <v>0</v>
      </c>
      <c r="AE19" s="23">
        <v>0</v>
      </c>
      <c r="AF19" s="23"/>
      <c r="AG19" s="23"/>
      <c r="AH19" s="23"/>
      <c r="AI19" s="19"/>
      <c r="AJ19" s="19"/>
      <c r="AK19" s="83" t="s">
        <v>1011</v>
      </c>
      <c r="AL19" s="83"/>
      <c r="AM19" s="86"/>
      <c r="AN19" s="86"/>
      <c r="AO19" s="21"/>
      <c r="AP19" s="116"/>
      <c r="AQ19" s="116"/>
      <c r="AR19" s="117"/>
      <c r="AT19" s="4"/>
    </row>
    <row r="20" spans="1:46" s="5" customFormat="1" ht="52.8" x14ac:dyDescent="0.25">
      <c r="A20" s="162">
        <v>4</v>
      </c>
      <c r="B20" s="74" t="s">
        <v>232</v>
      </c>
      <c r="C20" s="75"/>
      <c r="D20" s="75" t="s">
        <v>1435</v>
      </c>
      <c r="E20" s="75" t="s">
        <v>1016</v>
      </c>
      <c r="F20" s="75"/>
      <c r="G20" s="20"/>
      <c r="H20" s="20"/>
      <c r="I20" s="20"/>
      <c r="J20" s="20"/>
      <c r="K20" s="192" t="s">
        <v>1007</v>
      </c>
      <c r="L20" s="197">
        <v>1</v>
      </c>
      <c r="M20" s="67"/>
      <c r="N20" s="20"/>
      <c r="O20" s="20" t="s">
        <v>1017</v>
      </c>
      <c r="P20" s="20"/>
      <c r="Q20" s="20" t="s">
        <v>1018</v>
      </c>
      <c r="R20" s="20" t="s">
        <v>1019</v>
      </c>
      <c r="S20" s="85"/>
      <c r="T20" s="19"/>
      <c r="U20" s="68"/>
      <c r="V20" s="19"/>
      <c r="W20" s="149"/>
      <c r="X20" s="19"/>
      <c r="Y20" s="19"/>
      <c r="Z20" s="19" t="s">
        <v>1535</v>
      </c>
      <c r="AA20" s="73"/>
      <c r="AB20" s="19"/>
      <c r="AC20" s="23">
        <v>4</v>
      </c>
      <c r="AD20" s="23">
        <v>0</v>
      </c>
      <c r="AE20" s="23">
        <v>0</v>
      </c>
      <c r="AF20" s="23"/>
      <c r="AG20" s="23"/>
      <c r="AH20" s="23"/>
      <c r="AI20" s="19"/>
      <c r="AJ20" s="19"/>
      <c r="AK20" s="83" t="s">
        <v>1011</v>
      </c>
      <c r="AL20" s="83"/>
      <c r="AM20" s="86"/>
      <c r="AN20" s="86"/>
      <c r="AO20" s="21"/>
      <c r="AP20" s="116"/>
      <c r="AQ20" s="116"/>
      <c r="AR20" s="117"/>
      <c r="AT20" s="4"/>
    </row>
    <row r="21" spans="1:46" s="5" customFormat="1" ht="39.6" x14ac:dyDescent="0.25">
      <c r="A21" s="162">
        <v>5</v>
      </c>
      <c r="B21" s="74" t="s">
        <v>232</v>
      </c>
      <c r="C21" s="75"/>
      <c r="D21" s="75" t="s">
        <v>1435</v>
      </c>
      <c r="E21" s="75" t="s">
        <v>1016</v>
      </c>
      <c r="F21" s="75"/>
      <c r="G21" s="20"/>
      <c r="H21" s="20"/>
      <c r="I21" s="20"/>
      <c r="J21" s="20"/>
      <c r="K21" s="192" t="s">
        <v>1007</v>
      </c>
      <c r="L21" s="197">
        <v>1</v>
      </c>
      <c r="M21" s="67"/>
      <c r="N21" s="20"/>
      <c r="O21" s="20" t="s">
        <v>1020</v>
      </c>
      <c r="P21" s="20"/>
      <c r="Q21" s="20" t="s">
        <v>1021</v>
      </c>
      <c r="R21" s="20" t="s">
        <v>1022</v>
      </c>
      <c r="S21" s="85"/>
      <c r="T21" s="19"/>
      <c r="U21" s="68"/>
      <c r="V21" s="19"/>
      <c r="W21" s="149"/>
      <c r="X21" s="19"/>
      <c r="Y21" s="19"/>
      <c r="Z21" s="19" t="s">
        <v>1536</v>
      </c>
      <c r="AA21" s="73"/>
      <c r="AB21" s="19"/>
      <c r="AC21" s="23">
        <v>4</v>
      </c>
      <c r="AD21" s="23">
        <v>0</v>
      </c>
      <c r="AE21" s="23">
        <v>0</v>
      </c>
      <c r="AF21" s="23"/>
      <c r="AG21" s="23"/>
      <c r="AH21" s="23"/>
      <c r="AI21" s="19"/>
      <c r="AJ21" s="19"/>
      <c r="AK21" s="83" t="s">
        <v>1011</v>
      </c>
      <c r="AL21" s="83"/>
      <c r="AM21" s="86"/>
      <c r="AN21" s="86"/>
      <c r="AO21" s="21"/>
      <c r="AP21" s="116"/>
      <c r="AQ21" s="116"/>
      <c r="AR21" s="118"/>
      <c r="AT21" s="4"/>
    </row>
    <row r="22" spans="1:46" s="5" customFormat="1" ht="66" x14ac:dyDescent="0.25">
      <c r="A22" s="162">
        <v>6</v>
      </c>
      <c r="B22" s="74" t="s">
        <v>232</v>
      </c>
      <c r="C22" s="75"/>
      <c r="D22" s="75" t="s">
        <v>1435</v>
      </c>
      <c r="E22" s="75" t="s">
        <v>1023</v>
      </c>
      <c r="F22" s="75"/>
      <c r="G22" s="20"/>
      <c r="H22" s="20"/>
      <c r="I22" s="20"/>
      <c r="J22" s="20"/>
      <c r="K22" s="192" t="s">
        <v>1007</v>
      </c>
      <c r="L22" s="197">
        <v>1</v>
      </c>
      <c r="M22" s="67"/>
      <c r="N22" s="20"/>
      <c r="O22" s="20" t="s">
        <v>1024</v>
      </c>
      <c r="P22" s="20"/>
      <c r="Q22" s="20" t="s">
        <v>1025</v>
      </c>
      <c r="R22" s="20" t="s">
        <v>1026</v>
      </c>
      <c r="S22" s="85"/>
      <c r="T22" s="19"/>
      <c r="U22" s="68"/>
      <c r="V22" s="19"/>
      <c r="W22" s="149"/>
      <c r="X22" s="19"/>
      <c r="Y22" s="19"/>
      <c r="Z22" s="19" t="s">
        <v>1537</v>
      </c>
      <c r="AA22" s="73"/>
      <c r="AB22" s="19"/>
      <c r="AC22" s="23">
        <v>3</v>
      </c>
      <c r="AD22" s="23">
        <v>1</v>
      </c>
      <c r="AE22" s="23">
        <v>0</v>
      </c>
      <c r="AF22" s="23"/>
      <c r="AG22" s="23"/>
      <c r="AH22" s="23"/>
      <c r="AI22" s="19"/>
      <c r="AJ22" s="19"/>
      <c r="AK22" s="83" t="s">
        <v>1011</v>
      </c>
      <c r="AL22" s="83"/>
      <c r="AM22" s="86"/>
      <c r="AN22" s="86"/>
      <c r="AO22" s="21"/>
      <c r="AP22" s="116"/>
      <c r="AQ22" s="116"/>
      <c r="AR22" s="118"/>
      <c r="AT22" s="4"/>
    </row>
    <row r="23" spans="1:46" s="5" customFormat="1" ht="66" x14ac:dyDescent="0.25">
      <c r="A23" s="162">
        <v>7</v>
      </c>
      <c r="B23" s="74" t="s">
        <v>232</v>
      </c>
      <c r="C23" s="75"/>
      <c r="D23" s="75" t="s">
        <v>1435</v>
      </c>
      <c r="E23" s="75" t="s">
        <v>1023</v>
      </c>
      <c r="F23" s="75"/>
      <c r="G23" s="20"/>
      <c r="H23" s="20"/>
      <c r="I23" s="20"/>
      <c r="J23" s="20"/>
      <c r="K23" s="192" t="s">
        <v>1007</v>
      </c>
      <c r="L23" s="197">
        <v>1</v>
      </c>
      <c r="M23" s="67"/>
      <c r="N23" s="20"/>
      <c r="O23" s="20" t="s">
        <v>1027</v>
      </c>
      <c r="P23" s="20"/>
      <c r="Q23" s="20" t="s">
        <v>1014</v>
      </c>
      <c r="R23" s="20" t="s">
        <v>1015</v>
      </c>
      <c r="S23" s="85"/>
      <c r="T23" s="19"/>
      <c r="U23" s="68"/>
      <c r="V23" s="19"/>
      <c r="W23" s="149"/>
      <c r="X23" s="19"/>
      <c r="Y23" s="19"/>
      <c r="Z23" s="19" t="s">
        <v>1538</v>
      </c>
      <c r="AA23" s="73"/>
      <c r="AB23" s="19"/>
      <c r="AC23" s="23">
        <v>4</v>
      </c>
      <c r="AD23" s="23">
        <v>0</v>
      </c>
      <c r="AE23" s="23">
        <v>0</v>
      </c>
      <c r="AF23" s="23"/>
      <c r="AG23" s="23"/>
      <c r="AH23" s="23"/>
      <c r="AI23" s="19"/>
      <c r="AJ23" s="19"/>
      <c r="AK23" s="83" t="s">
        <v>1011</v>
      </c>
      <c r="AL23" s="83"/>
      <c r="AM23" s="86"/>
      <c r="AN23" s="86"/>
      <c r="AO23" s="21"/>
      <c r="AP23" s="116"/>
      <c r="AQ23" s="116"/>
      <c r="AR23" s="119"/>
      <c r="AS23" s="4"/>
      <c r="AT23" s="4"/>
    </row>
    <row r="24" spans="1:46" s="5" customFormat="1" ht="79.2" x14ac:dyDescent="0.25">
      <c r="A24" s="162">
        <v>8</v>
      </c>
      <c r="B24" s="74" t="s">
        <v>232</v>
      </c>
      <c r="C24" s="75"/>
      <c r="D24" s="75" t="s">
        <v>1435</v>
      </c>
      <c r="E24" s="75" t="s">
        <v>1023</v>
      </c>
      <c r="F24" s="75"/>
      <c r="G24" s="20"/>
      <c r="H24" s="20"/>
      <c r="I24" s="20"/>
      <c r="J24" s="20"/>
      <c r="K24" s="192" t="s">
        <v>1028</v>
      </c>
      <c r="L24" s="197">
        <v>1</v>
      </c>
      <c r="M24" s="67"/>
      <c r="N24" s="20"/>
      <c r="O24" s="20" t="s">
        <v>1029</v>
      </c>
      <c r="P24" s="20"/>
      <c r="Q24" s="20" t="s">
        <v>1030</v>
      </c>
      <c r="R24" s="20" t="s">
        <v>1031</v>
      </c>
      <c r="S24" s="85"/>
      <c r="T24" s="19"/>
      <c r="U24" s="68"/>
      <c r="V24" s="19"/>
      <c r="W24" s="149"/>
      <c r="X24" s="19"/>
      <c r="Y24" s="19"/>
      <c r="Z24" s="19" t="s">
        <v>1539</v>
      </c>
      <c r="AA24" s="73"/>
      <c r="AB24" s="19"/>
      <c r="AC24" s="23">
        <v>4</v>
      </c>
      <c r="AD24" s="23">
        <v>0</v>
      </c>
      <c r="AE24" s="23">
        <v>0</v>
      </c>
      <c r="AF24" s="23"/>
      <c r="AG24" s="23"/>
      <c r="AH24" s="23"/>
      <c r="AI24" s="19"/>
      <c r="AJ24" s="19"/>
      <c r="AK24" s="83" t="s">
        <v>1011</v>
      </c>
      <c r="AL24" s="83"/>
      <c r="AM24" s="86"/>
      <c r="AN24" s="86"/>
      <c r="AO24" s="21"/>
      <c r="AP24" s="116"/>
      <c r="AQ24" s="116"/>
      <c r="AR24" s="118"/>
      <c r="AS24" s="4"/>
      <c r="AT24" s="4"/>
    </row>
    <row r="25" spans="1:46" s="5" customFormat="1" ht="79.2" x14ac:dyDescent="0.25">
      <c r="A25" s="162">
        <v>9</v>
      </c>
      <c r="B25" s="74" t="s">
        <v>232</v>
      </c>
      <c r="C25" s="75"/>
      <c r="D25" s="75" t="s">
        <v>1435</v>
      </c>
      <c r="E25" s="75" t="s">
        <v>1032</v>
      </c>
      <c r="F25" s="75"/>
      <c r="G25" s="20"/>
      <c r="H25" s="20"/>
      <c r="I25" s="20"/>
      <c r="J25" s="20"/>
      <c r="K25" s="192" t="s">
        <v>1007</v>
      </c>
      <c r="L25" s="197">
        <v>1</v>
      </c>
      <c r="M25" s="67"/>
      <c r="N25" s="20"/>
      <c r="O25" s="20" t="s">
        <v>1033</v>
      </c>
      <c r="P25" s="20"/>
      <c r="Q25" s="20" t="s">
        <v>1034</v>
      </c>
      <c r="R25" s="20" t="s">
        <v>1035</v>
      </c>
      <c r="S25" s="85"/>
      <c r="T25" s="19"/>
      <c r="U25" s="68"/>
      <c r="V25" s="19"/>
      <c r="W25" s="149"/>
      <c r="X25" s="19"/>
      <c r="Y25" s="19"/>
      <c r="Z25" s="19" t="s">
        <v>1547</v>
      </c>
      <c r="AA25" s="73"/>
      <c r="AB25" s="19"/>
      <c r="AC25" s="23">
        <v>4</v>
      </c>
      <c r="AD25" s="23">
        <v>0</v>
      </c>
      <c r="AE25" s="23">
        <v>0</v>
      </c>
      <c r="AF25" s="23"/>
      <c r="AG25" s="23"/>
      <c r="AH25" s="23"/>
      <c r="AI25" s="19"/>
      <c r="AJ25" s="19"/>
      <c r="AK25" s="83" t="s">
        <v>1011</v>
      </c>
      <c r="AL25" s="83"/>
      <c r="AM25" s="86"/>
      <c r="AN25" s="86"/>
      <c r="AO25" s="21"/>
      <c r="AP25" s="116"/>
      <c r="AQ25" s="116"/>
      <c r="AR25" s="118"/>
      <c r="AS25" s="4"/>
      <c r="AT25" s="4"/>
    </row>
    <row r="26" spans="1:46" s="5" customFormat="1" ht="52.8" x14ac:dyDescent="0.25">
      <c r="A26" s="162">
        <v>10</v>
      </c>
      <c r="B26" s="74" t="s">
        <v>232</v>
      </c>
      <c r="C26" s="75"/>
      <c r="D26" s="75" t="s">
        <v>1435</v>
      </c>
      <c r="E26" s="75" t="s">
        <v>1036</v>
      </c>
      <c r="F26" s="75"/>
      <c r="G26" s="20"/>
      <c r="H26" s="20"/>
      <c r="I26" s="20"/>
      <c r="J26" s="20"/>
      <c r="K26" s="192" t="s">
        <v>1007</v>
      </c>
      <c r="L26" s="197">
        <v>1</v>
      </c>
      <c r="M26" s="67"/>
      <c r="N26" s="20"/>
      <c r="O26" s="20" t="s">
        <v>1037</v>
      </c>
      <c r="P26" s="20"/>
      <c r="Q26" s="20" t="s">
        <v>1038</v>
      </c>
      <c r="R26" s="20" t="s">
        <v>1039</v>
      </c>
      <c r="S26" s="85"/>
      <c r="T26" s="19"/>
      <c r="U26" s="68"/>
      <c r="V26" s="19"/>
      <c r="W26" s="149"/>
      <c r="X26" s="19"/>
      <c r="Y26" s="19"/>
      <c r="Z26" s="19" t="s">
        <v>1548</v>
      </c>
      <c r="AA26" s="73"/>
      <c r="AB26" s="19"/>
      <c r="AC26" s="23">
        <v>4</v>
      </c>
      <c r="AD26" s="23">
        <v>0</v>
      </c>
      <c r="AE26" s="23">
        <v>0</v>
      </c>
      <c r="AF26" s="23"/>
      <c r="AG26" s="23"/>
      <c r="AH26" s="23"/>
      <c r="AI26" s="19"/>
      <c r="AJ26" s="19"/>
      <c r="AK26" s="83" t="s">
        <v>1011</v>
      </c>
      <c r="AL26" s="83"/>
      <c r="AM26" s="86"/>
      <c r="AN26" s="86"/>
      <c r="AO26" s="21"/>
      <c r="AP26" s="116"/>
      <c r="AQ26" s="116"/>
      <c r="AR26" s="118"/>
      <c r="AS26" s="4"/>
    </row>
    <row r="27" spans="1:46" s="5" customFormat="1" ht="52.8" x14ac:dyDescent="0.25">
      <c r="A27" s="162">
        <v>11</v>
      </c>
      <c r="B27" s="74" t="s">
        <v>232</v>
      </c>
      <c r="C27" s="75"/>
      <c r="D27" s="75" t="s">
        <v>1435</v>
      </c>
      <c r="E27" s="75" t="s">
        <v>1032</v>
      </c>
      <c r="F27" s="75"/>
      <c r="G27" s="20"/>
      <c r="H27" s="20"/>
      <c r="I27" s="20"/>
      <c r="J27" s="20"/>
      <c r="K27" s="192" t="s">
        <v>1007</v>
      </c>
      <c r="L27" s="197">
        <v>1</v>
      </c>
      <c r="M27" s="67"/>
      <c r="N27" s="20"/>
      <c r="O27" s="20" t="s">
        <v>1040</v>
      </c>
      <c r="P27" s="20"/>
      <c r="Q27" s="20" t="s">
        <v>1018</v>
      </c>
      <c r="R27" s="20"/>
      <c r="S27" s="85"/>
      <c r="T27" s="19"/>
      <c r="U27" s="68"/>
      <c r="V27" s="19"/>
      <c r="W27" s="149"/>
      <c r="X27" s="19"/>
      <c r="Y27" s="19"/>
      <c r="Z27" s="19" t="s">
        <v>1549</v>
      </c>
      <c r="AA27" s="73"/>
      <c r="AB27" s="19"/>
      <c r="AC27" s="23"/>
      <c r="AD27" s="23"/>
      <c r="AE27" s="23"/>
      <c r="AF27" s="23"/>
      <c r="AG27" s="23"/>
      <c r="AH27" s="23"/>
      <c r="AI27" s="19"/>
      <c r="AJ27" s="19"/>
      <c r="AK27" s="83" t="s">
        <v>1011</v>
      </c>
      <c r="AL27" s="83"/>
      <c r="AM27" s="86"/>
      <c r="AN27" s="86"/>
      <c r="AO27" s="21"/>
      <c r="AP27" s="116"/>
      <c r="AQ27" s="116"/>
      <c r="AR27" s="118"/>
      <c r="AS27" s="4"/>
    </row>
    <row r="28" spans="1:46" s="5" customFormat="1" ht="52.8" x14ac:dyDescent="0.25">
      <c r="A28" s="162">
        <v>12</v>
      </c>
      <c r="B28" s="74" t="s">
        <v>232</v>
      </c>
      <c r="C28" s="75"/>
      <c r="D28" s="75" t="s">
        <v>1435</v>
      </c>
      <c r="E28" s="75" t="s">
        <v>1041</v>
      </c>
      <c r="F28" s="75"/>
      <c r="G28" s="20"/>
      <c r="H28" s="20"/>
      <c r="I28" s="20"/>
      <c r="J28" s="20"/>
      <c r="K28" s="192" t="s">
        <v>1007</v>
      </c>
      <c r="L28" s="197">
        <v>1</v>
      </c>
      <c r="M28" s="67"/>
      <c r="N28" s="20"/>
      <c r="O28" s="20" t="s">
        <v>1042</v>
      </c>
      <c r="P28" s="20"/>
      <c r="Q28" s="20" t="s">
        <v>1043</v>
      </c>
      <c r="R28" s="20" t="s">
        <v>1044</v>
      </c>
      <c r="S28" s="85"/>
      <c r="T28" s="19"/>
      <c r="U28" s="68"/>
      <c r="V28" s="19"/>
      <c r="W28" s="149"/>
      <c r="X28" s="19"/>
      <c r="Y28" s="19"/>
      <c r="Z28" s="19" t="s">
        <v>1550</v>
      </c>
      <c r="AA28" s="73"/>
      <c r="AB28" s="19"/>
      <c r="AC28" s="23">
        <v>4</v>
      </c>
      <c r="AD28" s="23">
        <v>0</v>
      </c>
      <c r="AE28" s="23">
        <v>0</v>
      </c>
      <c r="AF28" s="23"/>
      <c r="AG28" s="23"/>
      <c r="AH28" s="23"/>
      <c r="AI28" s="19"/>
      <c r="AJ28" s="19"/>
      <c r="AK28" s="83" t="s">
        <v>1011</v>
      </c>
      <c r="AL28" s="83"/>
      <c r="AM28" s="86"/>
      <c r="AN28" s="86"/>
      <c r="AO28" s="21"/>
      <c r="AP28" s="116"/>
      <c r="AQ28" s="116"/>
      <c r="AR28" s="118"/>
      <c r="AS28" s="4"/>
    </row>
    <row r="29" spans="1:46" s="5" customFormat="1" ht="52.8" x14ac:dyDescent="0.25">
      <c r="A29" s="162">
        <v>13</v>
      </c>
      <c r="B29" s="74" t="s">
        <v>232</v>
      </c>
      <c r="C29" s="75"/>
      <c r="D29" s="75" t="s">
        <v>1435</v>
      </c>
      <c r="E29" s="75" t="s">
        <v>1045</v>
      </c>
      <c r="F29" s="75"/>
      <c r="G29" s="20"/>
      <c r="H29" s="20"/>
      <c r="I29" s="20"/>
      <c r="J29" s="20"/>
      <c r="K29" s="192" t="s">
        <v>1007</v>
      </c>
      <c r="L29" s="197">
        <v>1</v>
      </c>
      <c r="M29" s="67"/>
      <c r="N29" s="20"/>
      <c r="O29" s="20" t="s">
        <v>1046</v>
      </c>
      <c r="P29" s="20"/>
      <c r="Q29" s="20" t="s">
        <v>1018</v>
      </c>
      <c r="R29" s="20" t="s">
        <v>1019</v>
      </c>
      <c r="S29" s="85"/>
      <c r="T29" s="19"/>
      <c r="U29" s="68"/>
      <c r="V29" s="19"/>
      <c r="W29" s="149"/>
      <c r="X29" s="19"/>
      <c r="Y29" s="19"/>
      <c r="Z29" s="19" t="s">
        <v>1549</v>
      </c>
      <c r="AA29" s="73"/>
      <c r="AB29" s="19"/>
      <c r="AC29" s="23"/>
      <c r="AD29" s="23"/>
      <c r="AE29" s="23"/>
      <c r="AF29" s="23"/>
      <c r="AG29" s="23"/>
      <c r="AH29" s="23"/>
      <c r="AI29" s="19"/>
      <c r="AJ29" s="19"/>
      <c r="AK29" s="83" t="s">
        <v>1011</v>
      </c>
      <c r="AL29" s="83"/>
      <c r="AM29" s="86"/>
      <c r="AN29" s="86"/>
      <c r="AO29" s="21"/>
      <c r="AP29" s="116"/>
      <c r="AQ29" s="116"/>
      <c r="AR29" s="118"/>
      <c r="AS29" s="4"/>
    </row>
    <row r="30" spans="1:46" s="5" customFormat="1" ht="66" x14ac:dyDescent="0.25">
      <c r="A30" s="162">
        <v>2</v>
      </c>
      <c r="B30" s="74" t="s">
        <v>232</v>
      </c>
      <c r="C30" s="75"/>
      <c r="D30" s="75" t="s">
        <v>1435</v>
      </c>
      <c r="E30" s="75" t="s">
        <v>1006</v>
      </c>
      <c r="F30" s="75"/>
      <c r="G30" s="20"/>
      <c r="H30" s="20"/>
      <c r="I30" s="20"/>
      <c r="J30" s="20"/>
      <c r="K30" s="192" t="s">
        <v>1007</v>
      </c>
      <c r="L30" s="197">
        <v>1</v>
      </c>
      <c r="M30" s="67"/>
      <c r="N30" s="20"/>
      <c r="O30" s="20" t="s">
        <v>1008</v>
      </c>
      <c r="P30" s="20"/>
      <c r="Q30" s="20" t="s">
        <v>1009</v>
      </c>
      <c r="R30" s="20" t="s">
        <v>1010</v>
      </c>
      <c r="S30" s="85"/>
      <c r="T30" s="19"/>
      <c r="U30" s="68"/>
      <c r="V30" s="19"/>
      <c r="W30" s="149"/>
      <c r="X30" s="19"/>
      <c r="Y30" s="19"/>
      <c r="Z30" s="19" t="s">
        <v>1551</v>
      </c>
      <c r="AA30" s="73"/>
      <c r="AB30" s="19"/>
      <c r="AC30" s="23"/>
      <c r="AD30" s="23"/>
      <c r="AE30" s="23"/>
      <c r="AF30" s="23"/>
      <c r="AG30" s="23"/>
      <c r="AH30" s="23"/>
      <c r="AI30" s="19"/>
      <c r="AJ30" s="19"/>
      <c r="AK30" s="83" t="s">
        <v>1011</v>
      </c>
      <c r="AL30" s="83"/>
      <c r="AM30" s="86"/>
      <c r="AN30" s="86"/>
      <c r="AO30" s="21"/>
      <c r="AP30" s="116"/>
      <c r="AQ30" s="116"/>
      <c r="AR30" s="117"/>
      <c r="AS30" s="4"/>
    </row>
    <row r="31" spans="1:46" s="5" customFormat="1" ht="92.4" x14ac:dyDescent="0.25">
      <c r="A31" s="162">
        <v>67</v>
      </c>
      <c r="B31" s="74" t="s">
        <v>232</v>
      </c>
      <c r="C31" s="75" t="s">
        <v>1005</v>
      </c>
      <c r="D31" s="75" t="s">
        <v>1440</v>
      </c>
      <c r="E31" s="75" t="s">
        <v>1187</v>
      </c>
      <c r="F31" s="75"/>
      <c r="G31" s="20"/>
      <c r="H31" s="20"/>
      <c r="I31" s="20"/>
      <c r="J31" s="20"/>
      <c r="K31" s="192" t="s">
        <v>1002</v>
      </c>
      <c r="L31" s="197">
        <v>1</v>
      </c>
      <c r="M31" s="67"/>
      <c r="N31" s="20"/>
      <c r="O31" s="20" t="s">
        <v>1188</v>
      </c>
      <c r="P31" s="20" t="s">
        <v>1189</v>
      </c>
      <c r="Q31" s="20" t="s">
        <v>1190</v>
      </c>
      <c r="R31" s="20"/>
      <c r="S31" s="85"/>
      <c r="T31" s="19"/>
      <c r="U31" s="68"/>
      <c r="V31" s="19"/>
      <c r="W31" s="149"/>
      <c r="X31" s="19"/>
      <c r="Y31" s="19"/>
      <c r="Z31" s="19" t="s">
        <v>1552</v>
      </c>
      <c r="AA31" s="73"/>
      <c r="AB31" s="19"/>
      <c r="AC31" s="23">
        <v>3</v>
      </c>
      <c r="AD31" s="23">
        <v>0</v>
      </c>
      <c r="AE31" s="23">
        <v>1</v>
      </c>
      <c r="AF31" s="23"/>
      <c r="AG31" s="23"/>
      <c r="AH31" s="23"/>
      <c r="AI31" s="19"/>
      <c r="AJ31" s="19"/>
      <c r="AK31" s="83" t="s">
        <v>1506</v>
      </c>
      <c r="AL31" s="83" t="s">
        <v>1519</v>
      </c>
      <c r="AM31" s="86"/>
      <c r="AN31" s="86"/>
      <c r="AO31" s="21"/>
      <c r="AP31" s="116"/>
      <c r="AQ31" s="116"/>
      <c r="AR31" s="117"/>
      <c r="AS31" s="4"/>
    </row>
    <row r="32" spans="1:46" s="5" customFormat="1" ht="52.8" x14ac:dyDescent="0.25">
      <c r="A32" s="162">
        <v>68</v>
      </c>
      <c r="B32" s="74" t="s">
        <v>232</v>
      </c>
      <c r="C32" s="75" t="s">
        <v>1005</v>
      </c>
      <c r="D32" s="75" t="s">
        <v>1440</v>
      </c>
      <c r="E32" s="75" t="s">
        <v>1187</v>
      </c>
      <c r="F32" s="75"/>
      <c r="G32" s="20"/>
      <c r="H32" s="20"/>
      <c r="I32" s="20"/>
      <c r="J32" s="20"/>
      <c r="K32" s="192" t="s">
        <v>1028</v>
      </c>
      <c r="L32" s="197">
        <v>1</v>
      </c>
      <c r="M32" s="67"/>
      <c r="N32" s="20"/>
      <c r="O32" s="20" t="s">
        <v>1191</v>
      </c>
      <c r="P32" s="20"/>
      <c r="Q32" s="20" t="s">
        <v>1192</v>
      </c>
      <c r="R32" s="20"/>
      <c r="S32" s="85"/>
      <c r="T32" s="19"/>
      <c r="U32" s="68"/>
      <c r="V32" s="19"/>
      <c r="W32" s="149"/>
      <c r="X32" s="19"/>
      <c r="Y32" s="19"/>
      <c r="Z32" s="19" t="s">
        <v>1553</v>
      </c>
      <c r="AA32" s="73"/>
      <c r="AB32" s="19"/>
      <c r="AC32" s="23">
        <v>4</v>
      </c>
      <c r="AD32" s="23">
        <v>0</v>
      </c>
      <c r="AE32" s="23">
        <v>0</v>
      </c>
      <c r="AF32" s="23"/>
      <c r="AG32" s="23"/>
      <c r="AH32" s="23"/>
      <c r="AI32" s="19"/>
      <c r="AJ32" s="19"/>
      <c r="AK32" s="83" t="s">
        <v>1506</v>
      </c>
      <c r="AL32" s="83" t="s">
        <v>1519</v>
      </c>
      <c r="AM32" s="86"/>
      <c r="AN32" s="86"/>
      <c r="AO32" s="21"/>
      <c r="AP32" s="116"/>
      <c r="AQ32" s="116"/>
      <c r="AR32" s="118"/>
      <c r="AS32" s="4"/>
    </row>
    <row r="33" spans="1:45" s="5" customFormat="1" ht="198" x14ac:dyDescent="0.25">
      <c r="A33" s="162">
        <v>40</v>
      </c>
      <c r="B33" s="74" t="s">
        <v>232</v>
      </c>
      <c r="C33" s="75" t="s">
        <v>1118</v>
      </c>
      <c r="D33" s="75" t="s">
        <v>1442</v>
      </c>
      <c r="E33" s="75" t="s">
        <v>1135</v>
      </c>
      <c r="F33" s="75"/>
      <c r="G33" s="20"/>
      <c r="H33" s="20"/>
      <c r="I33" s="20"/>
      <c r="J33" s="20"/>
      <c r="K33" s="192" t="s">
        <v>1064</v>
      </c>
      <c r="L33" s="197">
        <v>1</v>
      </c>
      <c r="M33" s="67"/>
      <c r="N33" s="20"/>
      <c r="O33" s="20" t="s">
        <v>1136</v>
      </c>
      <c r="P33" s="20"/>
      <c r="Q33" s="20" t="s">
        <v>1137</v>
      </c>
      <c r="R33" s="20"/>
      <c r="S33" s="85"/>
      <c r="T33" s="19"/>
      <c r="U33" s="68"/>
      <c r="V33" s="19"/>
      <c r="W33" s="149"/>
      <c r="X33" s="19"/>
      <c r="Y33" s="19"/>
      <c r="Z33" s="19" t="s">
        <v>1500</v>
      </c>
      <c r="AA33" s="73"/>
      <c r="AB33" s="19"/>
      <c r="AC33" s="23"/>
      <c r="AD33" s="23"/>
      <c r="AE33" s="23"/>
      <c r="AF33" s="23"/>
      <c r="AG33" s="23"/>
      <c r="AH33" s="23"/>
      <c r="AI33" s="19"/>
      <c r="AJ33" s="19"/>
      <c r="AK33" s="83" t="s">
        <v>1138</v>
      </c>
      <c r="AL33" s="83" t="s">
        <v>1139</v>
      </c>
      <c r="AM33" s="86"/>
      <c r="AN33" s="86"/>
      <c r="AO33" s="21"/>
      <c r="AP33" s="116"/>
      <c r="AQ33" s="116"/>
      <c r="AR33" s="118"/>
    </row>
    <row r="34" spans="1:45" s="5" customFormat="1" ht="52.8" x14ac:dyDescent="0.25">
      <c r="A34" s="162">
        <v>39</v>
      </c>
      <c r="B34" s="74" t="s">
        <v>232</v>
      </c>
      <c r="C34" s="75" t="s">
        <v>1118</v>
      </c>
      <c r="D34" s="75" t="s">
        <v>1443</v>
      </c>
      <c r="E34" s="75" t="s">
        <v>1133</v>
      </c>
      <c r="F34" s="75"/>
      <c r="G34" s="20"/>
      <c r="H34" s="20"/>
      <c r="I34" s="20"/>
      <c r="J34" s="20"/>
      <c r="K34" s="192" t="s">
        <v>1093</v>
      </c>
      <c r="L34" s="197">
        <v>1</v>
      </c>
      <c r="M34" s="67"/>
      <c r="N34" s="20"/>
      <c r="O34" s="20"/>
      <c r="P34" s="20"/>
      <c r="Q34" s="20" t="s">
        <v>1134</v>
      </c>
      <c r="R34" s="20"/>
      <c r="S34" s="85" t="s">
        <v>7</v>
      </c>
      <c r="T34" s="19"/>
      <c r="U34" s="68"/>
      <c r="V34" s="19"/>
      <c r="W34" s="149"/>
      <c r="X34" s="19"/>
      <c r="Y34" s="19" t="s">
        <v>13</v>
      </c>
      <c r="Z34" s="196" t="s">
        <v>1484</v>
      </c>
      <c r="AA34" s="73">
        <v>42857</v>
      </c>
      <c r="AB34" s="19" t="s">
        <v>1485</v>
      </c>
      <c r="AC34" s="23">
        <v>5</v>
      </c>
      <c r="AD34" s="23">
        <v>0</v>
      </c>
      <c r="AE34" s="23">
        <v>1</v>
      </c>
      <c r="AF34" s="23"/>
      <c r="AG34" s="23"/>
      <c r="AH34" s="23"/>
      <c r="AI34" s="19"/>
      <c r="AJ34" s="19"/>
      <c r="AK34" s="83" t="s">
        <v>1138</v>
      </c>
      <c r="AL34" s="83" t="s">
        <v>1139</v>
      </c>
      <c r="AM34" s="86"/>
      <c r="AN34" s="86"/>
      <c r="AO34" s="21"/>
      <c r="AP34" s="116"/>
      <c r="AQ34" s="116"/>
      <c r="AR34" s="118"/>
    </row>
    <row r="35" spans="1:45" s="5" customFormat="1" ht="211.2" x14ac:dyDescent="0.25">
      <c r="A35" s="162">
        <v>69</v>
      </c>
      <c r="B35" s="74" t="s">
        <v>232</v>
      </c>
      <c r="C35" s="75" t="s">
        <v>1005</v>
      </c>
      <c r="D35" s="75" t="s">
        <v>1441</v>
      </c>
      <c r="E35" s="75" t="s">
        <v>1016</v>
      </c>
      <c r="F35" s="75"/>
      <c r="G35" s="20"/>
      <c r="H35" s="20"/>
      <c r="I35" s="20"/>
      <c r="J35" s="20"/>
      <c r="K35" s="192" t="s">
        <v>1007</v>
      </c>
      <c r="L35" s="197">
        <v>1</v>
      </c>
      <c r="M35" s="67"/>
      <c r="N35" s="20"/>
      <c r="O35" s="20" t="s">
        <v>1193</v>
      </c>
      <c r="P35" s="20" t="s">
        <v>1194</v>
      </c>
      <c r="Q35" s="20" t="s">
        <v>1195</v>
      </c>
      <c r="R35" s="20"/>
      <c r="S35" s="85"/>
      <c r="T35" s="19"/>
      <c r="U35" s="68"/>
      <c r="V35" s="19"/>
      <c r="W35" s="149"/>
      <c r="X35" s="19"/>
      <c r="Y35" s="19"/>
      <c r="Z35" s="19" t="s">
        <v>1562</v>
      </c>
      <c r="AA35" s="73"/>
      <c r="AB35" s="19"/>
      <c r="AC35" s="23">
        <v>5</v>
      </c>
      <c r="AD35" s="23">
        <v>0</v>
      </c>
      <c r="AE35" s="23">
        <v>0</v>
      </c>
      <c r="AF35" s="23"/>
      <c r="AG35" s="23"/>
      <c r="AH35" s="23"/>
      <c r="AI35" s="19"/>
      <c r="AJ35" s="19"/>
      <c r="AK35" s="83" t="s">
        <v>1506</v>
      </c>
      <c r="AL35" s="83" t="s">
        <v>1519</v>
      </c>
      <c r="AM35" s="86"/>
      <c r="AN35" s="86"/>
      <c r="AO35" s="21"/>
      <c r="AP35" s="116"/>
      <c r="AQ35" s="116"/>
      <c r="AR35" s="118"/>
    </row>
    <row r="36" spans="1:45" s="5" customFormat="1" ht="52.8" x14ac:dyDescent="0.25">
      <c r="A36" s="162">
        <v>15</v>
      </c>
      <c r="B36" s="74" t="s">
        <v>232</v>
      </c>
      <c r="C36" s="75"/>
      <c r="D36" s="75" t="s">
        <v>1444</v>
      </c>
      <c r="E36" s="75" t="s">
        <v>1052</v>
      </c>
      <c r="F36" s="75"/>
      <c r="G36" s="20"/>
      <c r="H36" s="20"/>
      <c r="I36" s="20"/>
      <c r="J36" s="20"/>
      <c r="K36" s="192" t="s">
        <v>1007</v>
      </c>
      <c r="L36" s="197">
        <v>1</v>
      </c>
      <c r="M36" s="67"/>
      <c r="N36" s="20"/>
      <c r="O36" s="20" t="s">
        <v>1053</v>
      </c>
      <c r="P36" s="20"/>
      <c r="Q36" s="20" t="s">
        <v>1054</v>
      </c>
      <c r="R36" s="20" t="s">
        <v>1055</v>
      </c>
      <c r="S36" s="85"/>
      <c r="T36" s="19"/>
      <c r="U36" s="68"/>
      <c r="V36" s="19"/>
      <c r="W36" s="149"/>
      <c r="X36" s="19"/>
      <c r="Y36" s="19"/>
      <c r="Z36" s="19" t="s">
        <v>1554</v>
      </c>
      <c r="AA36" s="73"/>
      <c r="AB36" s="19"/>
      <c r="AC36" s="23">
        <v>4</v>
      </c>
      <c r="AD36" s="23">
        <v>0</v>
      </c>
      <c r="AE36" s="23">
        <v>0</v>
      </c>
      <c r="AF36" s="23"/>
      <c r="AG36" s="23"/>
      <c r="AH36" s="23"/>
      <c r="AI36" s="19"/>
      <c r="AJ36" s="19"/>
      <c r="AK36" s="83" t="s">
        <v>1011</v>
      </c>
      <c r="AL36" s="83"/>
      <c r="AM36" s="86"/>
      <c r="AN36" s="86"/>
      <c r="AO36" s="21"/>
      <c r="AP36" s="116"/>
      <c r="AQ36" s="116"/>
      <c r="AR36" s="118"/>
      <c r="AS36" s="4"/>
    </row>
    <row r="37" spans="1:45" s="5" customFormat="1" ht="92.4" x14ac:dyDescent="0.25">
      <c r="A37" s="162">
        <v>70</v>
      </c>
      <c r="B37" s="74" t="s">
        <v>232</v>
      </c>
      <c r="C37" s="75" t="s">
        <v>1005</v>
      </c>
      <c r="D37" s="75" t="s">
        <v>1196</v>
      </c>
      <c r="E37" s="75" t="s">
        <v>1032</v>
      </c>
      <c r="F37" s="75"/>
      <c r="G37" s="20"/>
      <c r="H37" s="20"/>
      <c r="I37" s="20"/>
      <c r="J37" s="20"/>
      <c r="K37" s="192" t="s">
        <v>1007</v>
      </c>
      <c r="L37" s="197">
        <v>1</v>
      </c>
      <c r="M37" s="67"/>
      <c r="N37" s="20"/>
      <c r="O37" s="20" t="s">
        <v>1197</v>
      </c>
      <c r="P37" s="20" t="s">
        <v>1198</v>
      </c>
      <c r="Q37" s="20" t="s">
        <v>1199</v>
      </c>
      <c r="R37" s="20"/>
      <c r="S37" s="85"/>
      <c r="T37" s="19"/>
      <c r="U37" s="68"/>
      <c r="V37" s="19"/>
      <c r="W37" s="149"/>
      <c r="X37" s="19"/>
      <c r="Y37" s="19"/>
      <c r="Z37" s="19" t="s">
        <v>1555</v>
      </c>
      <c r="AA37" s="73"/>
      <c r="AB37" s="19"/>
      <c r="AC37" s="23">
        <v>4</v>
      </c>
      <c r="AD37" s="23">
        <v>0</v>
      </c>
      <c r="AE37" s="23">
        <v>0</v>
      </c>
      <c r="AF37" s="23"/>
      <c r="AG37" s="23"/>
      <c r="AH37" s="23"/>
      <c r="AI37" s="19"/>
      <c r="AJ37" s="19"/>
      <c r="AK37" s="83" t="s">
        <v>1506</v>
      </c>
      <c r="AL37" s="83" t="s">
        <v>1519</v>
      </c>
      <c r="AM37" s="86"/>
      <c r="AN37" s="86"/>
      <c r="AO37" s="21"/>
      <c r="AP37" s="116"/>
      <c r="AQ37" s="116"/>
      <c r="AR37" s="119"/>
      <c r="AS37" s="4"/>
    </row>
    <row r="38" spans="1:45" s="5" customFormat="1" ht="26.4" x14ac:dyDescent="0.25">
      <c r="A38" s="162">
        <v>71</v>
      </c>
      <c r="B38" s="74" t="s">
        <v>232</v>
      </c>
      <c r="C38" s="75" t="s">
        <v>1005</v>
      </c>
      <c r="D38" s="75" t="s">
        <v>1196</v>
      </c>
      <c r="E38" s="75" t="s">
        <v>1032</v>
      </c>
      <c r="F38" s="75"/>
      <c r="G38" s="20"/>
      <c r="H38" s="20"/>
      <c r="I38" s="20"/>
      <c r="J38" s="20"/>
      <c r="K38" s="192" t="s">
        <v>1064</v>
      </c>
      <c r="L38" s="197">
        <v>1</v>
      </c>
      <c r="M38" s="67"/>
      <c r="N38" s="20"/>
      <c r="O38" s="20" t="s">
        <v>1200</v>
      </c>
      <c r="P38" s="20" t="s">
        <v>1201</v>
      </c>
      <c r="Q38" s="20"/>
      <c r="R38" s="20"/>
      <c r="S38" s="85"/>
      <c r="T38" s="19"/>
      <c r="U38" s="68"/>
      <c r="V38" s="19"/>
      <c r="W38" s="149"/>
      <c r="X38" s="19"/>
      <c r="Y38" s="19"/>
      <c r="Z38" s="19" t="s">
        <v>1500</v>
      </c>
      <c r="AA38" s="73"/>
      <c r="AB38" s="19"/>
      <c r="AC38" s="23"/>
      <c r="AD38" s="23"/>
      <c r="AE38" s="23"/>
      <c r="AF38" s="23"/>
      <c r="AG38" s="23"/>
      <c r="AH38" s="23"/>
      <c r="AI38" s="19"/>
      <c r="AJ38" s="19"/>
      <c r="AK38" s="83" t="s">
        <v>1506</v>
      </c>
      <c r="AL38" s="83" t="s">
        <v>1519</v>
      </c>
      <c r="AM38" s="86"/>
      <c r="AN38" s="86"/>
      <c r="AO38" s="21"/>
      <c r="AP38" s="116"/>
      <c r="AQ38" s="116"/>
      <c r="AR38" s="118"/>
    </row>
    <row r="39" spans="1:45" s="5" customFormat="1" ht="92.4" x14ac:dyDescent="0.25">
      <c r="A39" s="162">
        <v>72</v>
      </c>
      <c r="B39" s="74" t="s">
        <v>232</v>
      </c>
      <c r="C39" s="75" t="s">
        <v>1005</v>
      </c>
      <c r="D39" s="75" t="s">
        <v>1196</v>
      </c>
      <c r="E39" s="75" t="s">
        <v>1032</v>
      </c>
      <c r="F39" s="75"/>
      <c r="G39" s="20"/>
      <c r="H39" s="20"/>
      <c r="I39" s="20"/>
      <c r="J39" s="20"/>
      <c r="K39" s="192" t="s">
        <v>1007</v>
      </c>
      <c r="L39" s="197">
        <v>1</v>
      </c>
      <c r="M39" s="67"/>
      <c r="N39" s="20"/>
      <c r="O39" s="20" t="s">
        <v>1202</v>
      </c>
      <c r="P39" s="20" t="s">
        <v>1203</v>
      </c>
      <c r="Q39" s="20" t="s">
        <v>1199</v>
      </c>
      <c r="R39" s="20"/>
      <c r="S39" s="85"/>
      <c r="T39" s="19"/>
      <c r="U39" s="68"/>
      <c r="V39" s="19"/>
      <c r="W39" s="149"/>
      <c r="X39" s="19"/>
      <c r="Y39" s="19"/>
      <c r="Z39" s="19" t="s">
        <v>1556</v>
      </c>
      <c r="AA39" s="73"/>
      <c r="AB39" s="19"/>
      <c r="AC39" s="23"/>
      <c r="AD39" s="23"/>
      <c r="AE39" s="23"/>
      <c r="AF39" s="23"/>
      <c r="AG39" s="23"/>
      <c r="AH39" s="23"/>
      <c r="AI39" s="19"/>
      <c r="AJ39" s="19"/>
      <c r="AK39" s="83" t="s">
        <v>1506</v>
      </c>
      <c r="AL39" s="83" t="s">
        <v>1519</v>
      </c>
      <c r="AM39" s="86"/>
      <c r="AN39" s="86"/>
      <c r="AO39" s="21"/>
      <c r="AP39" s="116"/>
      <c r="AQ39" s="116"/>
      <c r="AR39" s="118"/>
    </row>
    <row r="40" spans="1:45" s="5" customFormat="1" ht="52.8" x14ac:dyDescent="0.25">
      <c r="A40" s="162">
        <v>73</v>
      </c>
      <c r="B40" s="74" t="s">
        <v>232</v>
      </c>
      <c r="C40" s="75" t="s">
        <v>1005</v>
      </c>
      <c r="D40" s="75" t="s">
        <v>1196</v>
      </c>
      <c r="E40" s="75" t="s">
        <v>1041</v>
      </c>
      <c r="F40" s="75"/>
      <c r="G40" s="20"/>
      <c r="H40" s="20"/>
      <c r="I40" s="20"/>
      <c r="J40" s="20"/>
      <c r="K40" s="192" t="s">
        <v>1007</v>
      </c>
      <c r="L40" s="197">
        <v>1</v>
      </c>
      <c r="M40" s="67"/>
      <c r="N40" s="20"/>
      <c r="O40" s="20" t="s">
        <v>1204</v>
      </c>
      <c r="P40" s="20" t="s">
        <v>1205</v>
      </c>
      <c r="Q40" s="20" t="s">
        <v>1199</v>
      </c>
      <c r="R40" s="20"/>
      <c r="S40" s="85"/>
      <c r="T40" s="19"/>
      <c r="U40" s="68"/>
      <c r="V40" s="19"/>
      <c r="W40" s="149"/>
      <c r="X40" s="19"/>
      <c r="Y40" s="19"/>
      <c r="Z40" s="19" t="s">
        <v>1556</v>
      </c>
      <c r="AA40" s="73"/>
      <c r="AB40" s="19"/>
      <c r="AC40" s="23"/>
      <c r="AD40" s="23"/>
      <c r="AE40" s="23"/>
      <c r="AF40" s="23"/>
      <c r="AG40" s="23"/>
      <c r="AH40" s="23"/>
      <c r="AI40" s="19"/>
      <c r="AJ40" s="19"/>
      <c r="AK40" s="83" t="s">
        <v>1506</v>
      </c>
      <c r="AL40" s="83" t="s">
        <v>1519</v>
      </c>
      <c r="AM40" s="86"/>
      <c r="AN40" s="86"/>
      <c r="AO40" s="21"/>
      <c r="AP40" s="116"/>
      <c r="AQ40" s="116"/>
      <c r="AR40" s="118"/>
    </row>
    <row r="41" spans="1:45" s="5" customFormat="1" ht="39.6" x14ac:dyDescent="0.25">
      <c r="A41" s="162">
        <v>16</v>
      </c>
      <c r="B41" s="74" t="s">
        <v>232</v>
      </c>
      <c r="C41" s="75"/>
      <c r="D41" s="75" t="s">
        <v>1445</v>
      </c>
      <c r="E41" s="75" t="s">
        <v>1041</v>
      </c>
      <c r="F41" s="75"/>
      <c r="G41" s="20"/>
      <c r="H41" s="20"/>
      <c r="I41" s="20"/>
      <c r="J41" s="20"/>
      <c r="K41" s="192" t="s">
        <v>1007</v>
      </c>
      <c r="L41" s="197">
        <v>1</v>
      </c>
      <c r="M41" s="67"/>
      <c r="N41" s="20"/>
      <c r="O41" s="20" t="s">
        <v>1056</v>
      </c>
      <c r="P41" s="20" t="s">
        <v>1057</v>
      </c>
      <c r="Q41" s="20" t="s">
        <v>1058</v>
      </c>
      <c r="R41" s="20"/>
      <c r="S41" s="85"/>
      <c r="T41" s="19"/>
      <c r="U41" s="68"/>
      <c r="V41" s="19"/>
      <c r="W41" s="149"/>
      <c r="X41" s="19"/>
      <c r="Y41" s="19"/>
      <c r="Z41" s="19" t="s">
        <v>1557</v>
      </c>
      <c r="AA41" s="73"/>
      <c r="AB41" s="19"/>
      <c r="AC41" s="23">
        <v>4</v>
      </c>
      <c r="AD41" s="23">
        <v>0</v>
      </c>
      <c r="AE41" s="23">
        <v>0</v>
      </c>
      <c r="AF41" s="23"/>
      <c r="AG41" s="23"/>
      <c r="AH41" s="23"/>
      <c r="AI41" s="19"/>
      <c r="AJ41" s="19"/>
      <c r="AK41" s="83" t="s">
        <v>1011</v>
      </c>
      <c r="AL41" s="83"/>
      <c r="AM41" s="86"/>
      <c r="AN41" s="86"/>
      <c r="AO41" s="21"/>
      <c r="AP41" s="116"/>
      <c r="AQ41" s="116"/>
      <c r="AR41" s="118"/>
    </row>
    <row r="42" spans="1:45" s="5" customFormat="1" ht="92.4" x14ac:dyDescent="0.25">
      <c r="A42" s="162">
        <v>74</v>
      </c>
      <c r="B42" s="74" t="s">
        <v>232</v>
      </c>
      <c r="C42" s="75" t="s">
        <v>1005</v>
      </c>
      <c r="D42" s="75" t="s">
        <v>1206</v>
      </c>
      <c r="E42" s="75" t="s">
        <v>1045</v>
      </c>
      <c r="F42" s="75"/>
      <c r="G42" s="20"/>
      <c r="H42" s="20"/>
      <c r="I42" s="20"/>
      <c r="J42" s="20"/>
      <c r="K42" s="192" t="s">
        <v>1007</v>
      </c>
      <c r="L42" s="197">
        <v>1</v>
      </c>
      <c r="M42" s="67"/>
      <c r="N42" s="20"/>
      <c r="O42" s="20" t="s">
        <v>1197</v>
      </c>
      <c r="P42" s="20" t="s">
        <v>1198</v>
      </c>
      <c r="Q42" s="20" t="s">
        <v>1199</v>
      </c>
      <c r="R42" s="20"/>
      <c r="S42" s="85"/>
      <c r="T42" s="19"/>
      <c r="U42" s="68"/>
      <c r="V42" s="19"/>
      <c r="W42" s="149"/>
      <c r="X42" s="19"/>
      <c r="Y42" s="19"/>
      <c r="Z42" s="19" t="s">
        <v>1556</v>
      </c>
      <c r="AA42" s="73"/>
      <c r="AB42" s="19"/>
      <c r="AC42" s="23"/>
      <c r="AD42" s="23"/>
      <c r="AE42" s="23"/>
      <c r="AF42" s="23"/>
      <c r="AG42" s="23"/>
      <c r="AH42" s="23"/>
      <c r="AI42" s="19"/>
      <c r="AJ42" s="19"/>
      <c r="AK42" s="83" t="s">
        <v>1506</v>
      </c>
      <c r="AL42" s="83" t="s">
        <v>1519</v>
      </c>
      <c r="AM42" s="86"/>
      <c r="AN42" s="86"/>
      <c r="AO42" s="21"/>
      <c r="AP42" s="116"/>
      <c r="AQ42" s="116"/>
      <c r="AR42" s="118"/>
    </row>
    <row r="43" spans="1:45" s="5" customFormat="1" ht="26.4" x14ac:dyDescent="0.25">
      <c r="A43" s="162">
        <v>75</v>
      </c>
      <c r="B43" s="74" t="s">
        <v>232</v>
      </c>
      <c r="C43" s="75" t="s">
        <v>1005</v>
      </c>
      <c r="D43" s="75" t="s">
        <v>1206</v>
      </c>
      <c r="E43" s="75" t="s">
        <v>1045</v>
      </c>
      <c r="F43" s="75"/>
      <c r="G43" s="20"/>
      <c r="H43" s="20"/>
      <c r="I43" s="20"/>
      <c r="J43" s="20"/>
      <c r="K43" s="192" t="s">
        <v>1064</v>
      </c>
      <c r="L43" s="197">
        <v>1</v>
      </c>
      <c r="M43" s="67"/>
      <c r="N43" s="20"/>
      <c r="O43" s="20" t="s">
        <v>1200</v>
      </c>
      <c r="P43" s="20" t="s">
        <v>1201</v>
      </c>
      <c r="Q43" s="20"/>
      <c r="R43" s="20"/>
      <c r="S43" s="85"/>
      <c r="T43" s="19"/>
      <c r="U43" s="68"/>
      <c r="V43" s="19"/>
      <c r="W43" s="149"/>
      <c r="X43" s="19"/>
      <c r="Y43" s="19"/>
      <c r="Z43" s="19" t="s">
        <v>1500</v>
      </c>
      <c r="AA43" s="73"/>
      <c r="AB43" s="19"/>
      <c r="AC43" s="23"/>
      <c r="AD43" s="23"/>
      <c r="AE43" s="23"/>
      <c r="AF43" s="23"/>
      <c r="AG43" s="23"/>
      <c r="AH43" s="23"/>
      <c r="AI43" s="19"/>
      <c r="AJ43" s="19"/>
      <c r="AK43" s="83" t="s">
        <v>1506</v>
      </c>
      <c r="AL43" s="83" t="s">
        <v>1519</v>
      </c>
      <c r="AM43" s="86"/>
      <c r="AN43" s="86"/>
      <c r="AO43" s="21"/>
      <c r="AP43" s="116"/>
      <c r="AQ43" s="116"/>
      <c r="AR43" s="118"/>
    </row>
    <row r="44" spans="1:45" s="5" customFormat="1" ht="92.4" x14ac:dyDescent="0.25">
      <c r="A44" s="162">
        <v>76</v>
      </c>
      <c r="B44" s="74" t="s">
        <v>232</v>
      </c>
      <c r="C44" s="75" t="s">
        <v>1005</v>
      </c>
      <c r="D44" s="75" t="s">
        <v>1206</v>
      </c>
      <c r="E44" s="75" t="s">
        <v>1045</v>
      </c>
      <c r="F44" s="75"/>
      <c r="G44" s="20"/>
      <c r="H44" s="20"/>
      <c r="I44" s="20"/>
      <c r="J44" s="20"/>
      <c r="K44" s="192" t="s">
        <v>1007</v>
      </c>
      <c r="L44" s="197">
        <v>1</v>
      </c>
      <c r="M44" s="67"/>
      <c r="N44" s="20"/>
      <c r="O44" s="20" t="s">
        <v>1202</v>
      </c>
      <c r="P44" s="20" t="s">
        <v>1203</v>
      </c>
      <c r="Q44" s="20" t="s">
        <v>1199</v>
      </c>
      <c r="R44" s="20"/>
      <c r="S44" s="85"/>
      <c r="T44" s="19"/>
      <c r="U44" s="68"/>
      <c r="V44" s="19"/>
      <c r="W44" s="149"/>
      <c r="X44" s="19"/>
      <c r="Y44" s="19"/>
      <c r="Z44" s="19" t="s">
        <v>1556</v>
      </c>
      <c r="AA44" s="73"/>
      <c r="AB44" s="19"/>
      <c r="AC44" s="23"/>
      <c r="AD44" s="23"/>
      <c r="AE44" s="23"/>
      <c r="AF44" s="23"/>
      <c r="AG44" s="23"/>
      <c r="AH44" s="23"/>
      <c r="AI44" s="19"/>
      <c r="AJ44" s="19"/>
      <c r="AK44" s="83" t="s">
        <v>1506</v>
      </c>
      <c r="AL44" s="83" t="s">
        <v>1519</v>
      </c>
      <c r="AM44" s="86"/>
      <c r="AN44" s="86"/>
      <c r="AO44" s="21"/>
      <c r="AP44" s="116"/>
      <c r="AQ44" s="116"/>
      <c r="AR44" s="118"/>
    </row>
    <row r="45" spans="1:45" s="5" customFormat="1" ht="52.8" x14ac:dyDescent="0.25">
      <c r="A45" s="162">
        <v>77</v>
      </c>
      <c r="B45" s="74" t="s">
        <v>232</v>
      </c>
      <c r="C45" s="75" t="s">
        <v>1005</v>
      </c>
      <c r="D45" s="75" t="s">
        <v>1206</v>
      </c>
      <c r="E45" s="75" t="s">
        <v>1045</v>
      </c>
      <c r="F45" s="75"/>
      <c r="G45" s="20"/>
      <c r="H45" s="20"/>
      <c r="I45" s="20"/>
      <c r="J45" s="20"/>
      <c r="K45" s="192" t="s">
        <v>1007</v>
      </c>
      <c r="L45" s="197">
        <v>1</v>
      </c>
      <c r="M45" s="67"/>
      <c r="N45" s="20"/>
      <c r="O45" s="20" t="s">
        <v>1204</v>
      </c>
      <c r="P45" s="20" t="s">
        <v>1205</v>
      </c>
      <c r="Q45" s="20" t="s">
        <v>1199</v>
      </c>
      <c r="R45" s="20"/>
      <c r="S45" s="85"/>
      <c r="T45" s="19"/>
      <c r="U45" s="68"/>
      <c r="V45" s="19"/>
      <c r="W45" s="149"/>
      <c r="X45" s="19"/>
      <c r="Y45" s="19"/>
      <c r="Z45" s="19" t="s">
        <v>1556</v>
      </c>
      <c r="AA45" s="73"/>
      <c r="AB45" s="19"/>
      <c r="AC45" s="23"/>
      <c r="AD45" s="23"/>
      <c r="AE45" s="23"/>
      <c r="AF45" s="23"/>
      <c r="AG45" s="23"/>
      <c r="AH45" s="23"/>
      <c r="AI45" s="19"/>
      <c r="AJ45" s="19"/>
      <c r="AK45" s="83" t="s">
        <v>1506</v>
      </c>
      <c r="AL45" s="83" t="s">
        <v>1519</v>
      </c>
      <c r="AM45" s="86"/>
      <c r="AN45" s="86"/>
      <c r="AO45" s="21"/>
      <c r="AP45" s="116"/>
      <c r="AQ45" s="116"/>
      <c r="AR45" s="118"/>
    </row>
    <row r="46" spans="1:45" s="5" customFormat="1" ht="26.25" customHeight="1" x14ac:dyDescent="0.25">
      <c r="A46" s="162">
        <v>17</v>
      </c>
      <c r="B46" s="74" t="s">
        <v>232</v>
      </c>
      <c r="C46" s="75" t="s">
        <v>1005</v>
      </c>
      <c r="D46" s="75" t="s">
        <v>1446</v>
      </c>
      <c r="E46" s="75" t="s">
        <v>1059</v>
      </c>
      <c r="F46" s="75"/>
      <c r="G46" s="20"/>
      <c r="H46" s="20"/>
      <c r="I46" s="20"/>
      <c r="J46" s="20"/>
      <c r="K46" s="192" t="s">
        <v>1007</v>
      </c>
      <c r="L46" s="197">
        <v>1</v>
      </c>
      <c r="M46" s="67"/>
      <c r="N46" s="20"/>
      <c r="O46" s="20"/>
      <c r="P46" s="20"/>
      <c r="Q46" s="20" t="s">
        <v>1060</v>
      </c>
      <c r="R46" s="20"/>
      <c r="S46" s="85"/>
      <c r="T46" s="19"/>
      <c r="U46" s="68"/>
      <c r="V46" s="19"/>
      <c r="W46" s="149"/>
      <c r="X46" s="19"/>
      <c r="Y46" s="19"/>
      <c r="Z46" s="19" t="s">
        <v>1563</v>
      </c>
      <c r="AA46" s="73"/>
      <c r="AB46" s="19"/>
      <c r="AC46" s="23">
        <v>3</v>
      </c>
      <c r="AD46" s="23">
        <v>0</v>
      </c>
      <c r="AE46" s="23">
        <v>2</v>
      </c>
      <c r="AF46" s="23"/>
      <c r="AG46" s="23"/>
      <c r="AH46" s="23"/>
      <c r="AI46" s="19"/>
      <c r="AJ46" s="19"/>
      <c r="AK46" s="83" t="s">
        <v>1061</v>
      </c>
      <c r="AL46" s="83">
        <v>0</v>
      </c>
      <c r="AM46" s="86"/>
      <c r="AN46" s="86"/>
      <c r="AO46" s="21"/>
      <c r="AP46" s="116"/>
      <c r="AQ46" s="116"/>
      <c r="AR46" s="118"/>
    </row>
    <row r="47" spans="1:45" s="5" customFormat="1" ht="118.8" x14ac:dyDescent="0.25">
      <c r="A47" s="162">
        <v>14</v>
      </c>
      <c r="B47" s="74" t="s">
        <v>232</v>
      </c>
      <c r="C47" s="75"/>
      <c r="D47" s="75" t="s">
        <v>1447</v>
      </c>
      <c r="E47" s="75" t="s">
        <v>1048</v>
      </c>
      <c r="F47" s="75"/>
      <c r="G47" s="20"/>
      <c r="H47" s="20"/>
      <c r="I47" s="20"/>
      <c r="J47" s="20"/>
      <c r="K47" s="192" t="s">
        <v>1028</v>
      </c>
      <c r="L47" s="198"/>
      <c r="M47" s="67"/>
      <c r="N47" s="20"/>
      <c r="O47" s="20" t="s">
        <v>1049</v>
      </c>
      <c r="P47" s="20"/>
      <c r="Q47" s="20" t="s">
        <v>1050</v>
      </c>
      <c r="R47" s="20" t="s">
        <v>1051</v>
      </c>
      <c r="S47" s="85"/>
      <c r="T47" s="19"/>
      <c r="U47" s="68"/>
      <c r="V47" s="19" t="s">
        <v>1491</v>
      </c>
      <c r="W47" s="149"/>
      <c r="X47" s="19"/>
      <c r="Y47" s="19"/>
      <c r="Z47" s="19" t="s">
        <v>1600</v>
      </c>
      <c r="AA47" s="73"/>
      <c r="AB47" s="19"/>
      <c r="AC47" s="23"/>
      <c r="AD47" s="23"/>
      <c r="AE47" s="23"/>
      <c r="AF47" s="23"/>
      <c r="AG47" s="23"/>
      <c r="AH47" s="23"/>
      <c r="AI47" s="19"/>
      <c r="AJ47" s="19"/>
      <c r="AK47" s="83" t="s">
        <v>1011</v>
      </c>
      <c r="AL47" s="83"/>
      <c r="AM47" s="86"/>
      <c r="AN47" s="86"/>
      <c r="AO47" s="21"/>
      <c r="AP47" s="116"/>
      <c r="AQ47" s="116"/>
      <c r="AR47" s="118"/>
    </row>
    <row r="48" spans="1:45" s="5" customFormat="1" ht="52.8" x14ac:dyDescent="0.25">
      <c r="A48" s="162">
        <v>78</v>
      </c>
      <c r="B48" s="74" t="s">
        <v>232</v>
      </c>
      <c r="C48" s="75" t="s">
        <v>1047</v>
      </c>
      <c r="D48" s="75" t="s">
        <v>1448</v>
      </c>
      <c r="E48" s="75" t="s">
        <v>1102</v>
      </c>
      <c r="F48" s="75"/>
      <c r="G48" s="20"/>
      <c r="H48" s="20"/>
      <c r="I48" s="20"/>
      <c r="J48" s="20"/>
      <c r="K48" s="192" t="s">
        <v>1064</v>
      </c>
      <c r="L48" s="197">
        <v>1</v>
      </c>
      <c r="M48" s="67"/>
      <c r="N48" s="20"/>
      <c r="O48" s="20" t="s">
        <v>1207</v>
      </c>
      <c r="P48" s="20" t="s">
        <v>1208</v>
      </c>
      <c r="Q48" s="20" t="s">
        <v>1209</v>
      </c>
      <c r="R48" s="20"/>
      <c r="S48" s="85"/>
      <c r="T48" s="19"/>
      <c r="U48" s="68"/>
      <c r="V48" s="19"/>
      <c r="W48" s="149"/>
      <c r="X48" s="19"/>
      <c r="Y48" s="19"/>
      <c r="Z48" s="19" t="s">
        <v>1500</v>
      </c>
      <c r="AA48" s="73"/>
      <c r="AB48" s="19"/>
      <c r="AC48" s="23"/>
      <c r="AD48" s="23"/>
      <c r="AE48" s="23"/>
      <c r="AF48" s="23"/>
      <c r="AG48" s="23"/>
      <c r="AH48" s="23"/>
      <c r="AI48" s="19"/>
      <c r="AJ48" s="19"/>
      <c r="AK48" s="83" t="s">
        <v>1506</v>
      </c>
      <c r="AL48" s="83" t="s">
        <v>1519</v>
      </c>
      <c r="AM48" s="86"/>
      <c r="AN48" s="86"/>
      <c r="AO48" s="21"/>
      <c r="AP48" s="116"/>
      <c r="AQ48" s="116"/>
      <c r="AR48" s="118"/>
    </row>
    <row r="49" spans="1:44" s="5" customFormat="1" ht="105.6" x14ac:dyDescent="0.25">
      <c r="A49" s="162">
        <v>28</v>
      </c>
      <c r="B49" s="74" t="s">
        <v>232</v>
      </c>
      <c r="C49" s="75"/>
      <c r="D49" s="75" t="s">
        <v>1448</v>
      </c>
      <c r="E49" s="75" t="s">
        <v>1102</v>
      </c>
      <c r="F49" s="75"/>
      <c r="G49" s="20"/>
      <c r="H49" s="20"/>
      <c r="I49" s="20"/>
      <c r="J49" s="20"/>
      <c r="K49" s="192" t="s">
        <v>1064</v>
      </c>
      <c r="L49" s="197">
        <v>1</v>
      </c>
      <c r="M49" s="67"/>
      <c r="N49" s="20"/>
      <c r="O49" s="20" t="s">
        <v>1103</v>
      </c>
      <c r="P49" s="20" t="s">
        <v>1104</v>
      </c>
      <c r="Q49" s="20" t="s">
        <v>1105</v>
      </c>
      <c r="R49" s="20"/>
      <c r="S49" s="85"/>
      <c r="T49" s="19"/>
      <c r="U49" s="68"/>
      <c r="V49" s="19"/>
      <c r="W49" s="149"/>
      <c r="X49" s="19"/>
      <c r="Y49" s="19"/>
      <c r="Z49" s="19" t="s">
        <v>1500</v>
      </c>
      <c r="AA49" s="73"/>
      <c r="AB49" s="19"/>
      <c r="AC49" s="23"/>
      <c r="AD49" s="23"/>
      <c r="AE49" s="23"/>
      <c r="AF49" s="23"/>
      <c r="AG49" s="23"/>
      <c r="AH49" s="23"/>
      <c r="AI49" s="19"/>
      <c r="AJ49" s="19"/>
      <c r="AK49" s="83" t="s">
        <v>1138</v>
      </c>
      <c r="AL49" s="83" t="s">
        <v>1139</v>
      </c>
      <c r="AM49" s="86"/>
      <c r="AN49" s="86"/>
      <c r="AO49" s="21"/>
      <c r="AP49" s="116"/>
      <c r="AQ49" s="116"/>
      <c r="AR49" s="118"/>
    </row>
    <row r="50" spans="1:44" s="5" customFormat="1" ht="105.6" x14ac:dyDescent="0.25">
      <c r="A50" s="162">
        <v>41</v>
      </c>
      <c r="B50" s="74" t="s">
        <v>232</v>
      </c>
      <c r="C50" s="75"/>
      <c r="D50" s="75" t="s">
        <v>1448</v>
      </c>
      <c r="E50" s="75" t="s">
        <v>1102</v>
      </c>
      <c r="F50" s="75"/>
      <c r="G50" s="20"/>
      <c r="H50" s="20"/>
      <c r="I50" s="20"/>
      <c r="J50" s="20"/>
      <c r="K50" s="192" t="s">
        <v>1064</v>
      </c>
      <c r="L50" s="197">
        <v>1</v>
      </c>
      <c r="M50" s="67"/>
      <c r="N50" s="20"/>
      <c r="O50" s="20" t="s">
        <v>1103</v>
      </c>
      <c r="P50" s="20" t="s">
        <v>1104</v>
      </c>
      <c r="Q50" s="20" t="s">
        <v>1105</v>
      </c>
      <c r="R50" s="20"/>
      <c r="S50" s="85"/>
      <c r="T50" s="19"/>
      <c r="U50" s="68"/>
      <c r="V50" s="19"/>
      <c r="W50" s="149"/>
      <c r="X50" s="19"/>
      <c r="Y50" s="19"/>
      <c r="Z50" s="19" t="s">
        <v>1500</v>
      </c>
      <c r="AA50" s="73"/>
      <c r="AB50" s="19"/>
      <c r="AC50" s="23"/>
      <c r="AD50" s="23"/>
      <c r="AE50" s="23"/>
      <c r="AF50" s="23"/>
      <c r="AG50" s="23"/>
      <c r="AH50" s="23"/>
      <c r="AI50" s="19"/>
      <c r="AJ50" s="19"/>
      <c r="AK50" s="83" t="s">
        <v>1140</v>
      </c>
      <c r="AL50" s="83" t="s">
        <v>1141</v>
      </c>
      <c r="AM50" s="86" t="s">
        <v>1140</v>
      </c>
      <c r="AN50" s="86" t="s">
        <v>558</v>
      </c>
      <c r="AO50" s="21"/>
      <c r="AP50" s="116"/>
      <c r="AQ50" s="116"/>
      <c r="AR50" s="118"/>
    </row>
    <row r="51" spans="1:44" s="5" customFormat="1" ht="26.4" x14ac:dyDescent="0.25">
      <c r="A51" s="162">
        <v>57</v>
      </c>
      <c r="B51" s="74"/>
      <c r="C51" s="75" t="s">
        <v>1047</v>
      </c>
      <c r="D51" s="75" t="s">
        <v>1448</v>
      </c>
      <c r="E51" s="75"/>
      <c r="F51" s="75"/>
      <c r="G51" s="20"/>
      <c r="H51" s="20"/>
      <c r="I51" s="20"/>
      <c r="J51" s="20"/>
      <c r="K51" s="192" t="s">
        <v>1064</v>
      </c>
      <c r="L51" s="197">
        <v>1</v>
      </c>
      <c r="M51" s="67"/>
      <c r="N51" s="20"/>
      <c r="O51" s="20" t="s">
        <v>1162</v>
      </c>
      <c r="P51" s="20" t="s">
        <v>1163</v>
      </c>
      <c r="Q51" s="20"/>
      <c r="R51" s="20"/>
      <c r="S51" s="85"/>
      <c r="T51" s="19"/>
      <c r="U51" s="68"/>
      <c r="V51" s="19"/>
      <c r="W51" s="149"/>
      <c r="X51" s="19"/>
      <c r="Y51" s="19"/>
      <c r="Z51" s="19" t="s">
        <v>1500</v>
      </c>
      <c r="AA51" s="73"/>
      <c r="AB51" s="19"/>
      <c r="AC51" s="23"/>
      <c r="AD51" s="23"/>
      <c r="AE51" s="23"/>
      <c r="AF51" s="23"/>
      <c r="AG51" s="23"/>
      <c r="AH51" s="23"/>
      <c r="AI51" s="19"/>
      <c r="AJ51" s="19"/>
      <c r="AK51" s="83" t="s">
        <v>1155</v>
      </c>
      <c r="AL51" s="83" t="s">
        <v>1156</v>
      </c>
      <c r="AM51" s="86"/>
      <c r="AN51" s="86"/>
      <c r="AO51" s="21"/>
      <c r="AP51" s="116"/>
      <c r="AQ51" s="116"/>
      <c r="AR51" s="118"/>
    </row>
    <row r="52" spans="1:44" s="5" customFormat="1" ht="303.60000000000002" x14ac:dyDescent="0.25">
      <c r="A52" s="162">
        <v>129</v>
      </c>
      <c r="B52" s="74" t="s">
        <v>232</v>
      </c>
      <c r="C52" s="75" t="s">
        <v>1062</v>
      </c>
      <c r="D52" s="75" t="s">
        <v>1479</v>
      </c>
      <c r="E52" s="75"/>
      <c r="F52" s="75"/>
      <c r="G52" s="20"/>
      <c r="H52" s="20"/>
      <c r="I52" s="20"/>
      <c r="J52" s="20"/>
      <c r="K52" s="192" t="s">
        <v>1093</v>
      </c>
      <c r="L52" s="197">
        <v>1</v>
      </c>
      <c r="M52" s="67"/>
      <c r="N52" s="20"/>
      <c r="O52" s="20"/>
      <c r="P52" s="20" t="s">
        <v>1354</v>
      </c>
      <c r="Q52" s="20" t="s">
        <v>1355</v>
      </c>
      <c r="R52" s="20"/>
      <c r="S52" s="85"/>
      <c r="T52" s="19" t="s">
        <v>1504</v>
      </c>
      <c r="U52" s="68"/>
      <c r="V52" s="19"/>
      <c r="W52" s="149"/>
      <c r="X52" s="19"/>
      <c r="Y52" s="19"/>
      <c r="Z52" s="19" t="s">
        <v>1543</v>
      </c>
      <c r="AA52" s="73"/>
      <c r="AB52" s="19"/>
      <c r="AC52" s="23">
        <v>3</v>
      </c>
      <c r="AD52" s="23">
        <v>0</v>
      </c>
      <c r="AE52" s="23">
        <v>1</v>
      </c>
      <c r="AF52" s="23"/>
      <c r="AG52" s="23"/>
      <c r="AH52" s="23"/>
      <c r="AI52" s="19"/>
      <c r="AJ52" s="19"/>
      <c r="AK52" s="83" t="s">
        <v>1506</v>
      </c>
      <c r="AL52" s="83" t="s">
        <v>1519</v>
      </c>
      <c r="AM52" s="86"/>
      <c r="AN52" s="86"/>
      <c r="AO52" s="21"/>
      <c r="AP52" s="116"/>
      <c r="AQ52" s="116"/>
      <c r="AR52" s="118"/>
    </row>
    <row r="53" spans="1:44" s="5" customFormat="1" ht="105.6" x14ac:dyDescent="0.25">
      <c r="A53" s="162">
        <v>79</v>
      </c>
      <c r="B53" s="74" t="s">
        <v>232</v>
      </c>
      <c r="C53" s="75" t="s">
        <v>1062</v>
      </c>
      <c r="D53" s="75" t="s">
        <v>1210</v>
      </c>
      <c r="E53" s="75" t="s">
        <v>1211</v>
      </c>
      <c r="F53" s="75"/>
      <c r="G53" s="20"/>
      <c r="H53" s="20"/>
      <c r="I53" s="20"/>
      <c r="J53" s="20"/>
      <c r="K53" s="192" t="s">
        <v>1007</v>
      </c>
      <c r="L53" s="197">
        <v>1</v>
      </c>
      <c r="M53" s="67"/>
      <c r="N53" s="20"/>
      <c r="O53" s="20"/>
      <c r="P53" s="20"/>
      <c r="Q53" s="20" t="s">
        <v>1212</v>
      </c>
      <c r="R53" s="20"/>
      <c r="S53" s="85"/>
      <c r="T53" s="19"/>
      <c r="U53" s="68"/>
      <c r="V53" s="19"/>
      <c r="W53" s="149"/>
      <c r="X53" s="19"/>
      <c r="Y53" s="19"/>
      <c r="Z53" s="19" t="s">
        <v>1564</v>
      </c>
      <c r="AA53" s="73"/>
      <c r="AB53" s="19"/>
      <c r="AC53" s="23">
        <v>5</v>
      </c>
      <c r="AD53" s="23">
        <v>0</v>
      </c>
      <c r="AE53" s="23">
        <v>0</v>
      </c>
      <c r="AF53" s="23"/>
      <c r="AG53" s="23"/>
      <c r="AH53" s="23"/>
      <c r="AI53" s="19"/>
      <c r="AJ53" s="19"/>
      <c r="AK53" s="83" t="s">
        <v>1506</v>
      </c>
      <c r="AL53" s="83" t="s">
        <v>1519</v>
      </c>
      <c r="AM53" s="86"/>
      <c r="AN53" s="86"/>
      <c r="AO53" s="21"/>
      <c r="AP53" s="116"/>
      <c r="AQ53" s="116"/>
      <c r="AR53" s="118"/>
    </row>
    <row r="54" spans="1:44" s="5" customFormat="1" ht="52.8" x14ac:dyDescent="0.25">
      <c r="A54" s="162">
        <v>80</v>
      </c>
      <c r="B54" s="74" t="s">
        <v>232</v>
      </c>
      <c r="C54" s="75" t="s">
        <v>1062</v>
      </c>
      <c r="D54" s="75" t="s">
        <v>1210</v>
      </c>
      <c r="E54" s="75" t="s">
        <v>1211</v>
      </c>
      <c r="F54" s="75"/>
      <c r="G54" s="20"/>
      <c r="H54" s="20"/>
      <c r="I54" s="20"/>
      <c r="J54" s="20"/>
      <c r="K54" s="192" t="s">
        <v>1007</v>
      </c>
      <c r="L54" s="197">
        <v>1</v>
      </c>
      <c r="M54" s="67"/>
      <c r="N54" s="20"/>
      <c r="O54" s="20" t="s">
        <v>1213</v>
      </c>
      <c r="P54" s="20" t="s">
        <v>1214</v>
      </c>
      <c r="Q54" s="20" t="s">
        <v>1215</v>
      </c>
      <c r="R54" s="20"/>
      <c r="S54" s="85"/>
      <c r="T54" s="19"/>
      <c r="U54" s="68"/>
      <c r="V54" s="19"/>
      <c r="W54" s="149"/>
      <c r="X54" s="19"/>
      <c r="Y54" s="19"/>
      <c r="Z54" s="19" t="s">
        <v>1558</v>
      </c>
      <c r="AA54" s="73"/>
      <c r="AB54" s="19"/>
      <c r="AC54" s="23">
        <v>3</v>
      </c>
      <c r="AD54" s="23">
        <v>0</v>
      </c>
      <c r="AE54" s="23">
        <v>1</v>
      </c>
      <c r="AF54" s="23"/>
      <c r="AG54" s="23"/>
      <c r="AH54" s="23"/>
      <c r="AI54" s="19"/>
      <c r="AJ54" s="19"/>
      <c r="AK54" s="83" t="s">
        <v>1506</v>
      </c>
      <c r="AL54" s="83" t="s">
        <v>1519</v>
      </c>
      <c r="AM54" s="86"/>
      <c r="AN54" s="86"/>
      <c r="AO54" s="21"/>
      <c r="AP54" s="116"/>
      <c r="AQ54" s="116"/>
      <c r="AR54" s="118"/>
    </row>
    <row r="55" spans="1:44" s="5" customFormat="1" ht="184.8" x14ac:dyDescent="0.25">
      <c r="A55" s="162">
        <v>81</v>
      </c>
      <c r="B55" s="74" t="s">
        <v>232</v>
      </c>
      <c r="C55" s="75" t="s">
        <v>1062</v>
      </c>
      <c r="D55" s="75" t="s">
        <v>1216</v>
      </c>
      <c r="E55" s="75" t="s">
        <v>1063</v>
      </c>
      <c r="F55" s="75"/>
      <c r="G55" s="20"/>
      <c r="H55" s="20"/>
      <c r="I55" s="20"/>
      <c r="J55" s="20"/>
      <c r="K55" s="192" t="s">
        <v>1002</v>
      </c>
      <c r="L55" s="197">
        <v>1</v>
      </c>
      <c r="M55" s="67"/>
      <c r="N55" s="20"/>
      <c r="O55" s="20" t="s">
        <v>1217</v>
      </c>
      <c r="P55" s="20"/>
      <c r="Q55" s="20" t="s">
        <v>1218</v>
      </c>
      <c r="R55" s="20"/>
      <c r="S55" s="85"/>
      <c r="T55" s="19"/>
      <c r="U55" s="68"/>
      <c r="V55" s="19"/>
      <c r="W55" s="149"/>
      <c r="X55" s="19"/>
      <c r="Y55" s="19"/>
      <c r="Z55" s="19" t="s">
        <v>1565</v>
      </c>
      <c r="AA55" s="73"/>
      <c r="AB55" s="19"/>
      <c r="AC55" s="23"/>
      <c r="AD55" s="23"/>
      <c r="AE55" s="23"/>
      <c r="AF55" s="23"/>
      <c r="AG55" s="23"/>
      <c r="AH55" s="23"/>
      <c r="AI55" s="19"/>
      <c r="AJ55" s="19"/>
      <c r="AK55" s="83" t="s">
        <v>1506</v>
      </c>
      <c r="AL55" s="83" t="s">
        <v>1519</v>
      </c>
      <c r="AM55" s="86"/>
      <c r="AN55" s="86"/>
      <c r="AO55" s="21"/>
      <c r="AP55" s="116"/>
      <c r="AQ55" s="116"/>
      <c r="AR55" s="117"/>
    </row>
    <row r="56" spans="1:44" s="5" customFormat="1" ht="26.4" x14ac:dyDescent="0.25">
      <c r="A56" s="162">
        <v>18</v>
      </c>
      <c r="B56" s="74" t="s">
        <v>232</v>
      </c>
      <c r="C56" s="75" t="s">
        <v>1062</v>
      </c>
      <c r="D56" s="75" t="s">
        <v>1449</v>
      </c>
      <c r="E56" s="75" t="s">
        <v>1063</v>
      </c>
      <c r="F56" s="75"/>
      <c r="G56" s="20"/>
      <c r="H56" s="20"/>
      <c r="I56" s="20"/>
      <c r="J56" s="20"/>
      <c r="K56" s="192" t="s">
        <v>1064</v>
      </c>
      <c r="L56" s="197">
        <v>1</v>
      </c>
      <c r="M56" s="67"/>
      <c r="N56" s="20"/>
      <c r="O56" s="20" t="s">
        <v>1065</v>
      </c>
      <c r="P56" s="20" t="s">
        <v>1066</v>
      </c>
      <c r="Q56" s="20" t="s">
        <v>1067</v>
      </c>
      <c r="R56" s="20"/>
      <c r="S56" s="85"/>
      <c r="T56" s="19"/>
      <c r="U56" s="68"/>
      <c r="V56" s="19"/>
      <c r="W56" s="149"/>
      <c r="X56" s="19"/>
      <c r="Y56" s="19"/>
      <c r="Z56" s="19" t="s">
        <v>1500</v>
      </c>
      <c r="AA56" s="73"/>
      <c r="AB56" s="19"/>
      <c r="AC56" s="23"/>
      <c r="AD56" s="23"/>
      <c r="AE56" s="23"/>
      <c r="AF56" s="23"/>
      <c r="AG56" s="23"/>
      <c r="AH56" s="23"/>
      <c r="AI56" s="19"/>
      <c r="AJ56" s="19"/>
      <c r="AK56" s="83" t="s">
        <v>1061</v>
      </c>
      <c r="AL56" s="83">
        <v>0</v>
      </c>
      <c r="AM56" s="86"/>
      <c r="AN56" s="86"/>
      <c r="AO56" s="21"/>
      <c r="AP56" s="116"/>
      <c r="AQ56" s="116"/>
      <c r="AR56" s="117"/>
    </row>
    <row r="57" spans="1:44" s="5" customFormat="1" ht="79.2" x14ac:dyDescent="0.25">
      <c r="A57" s="162">
        <v>58</v>
      </c>
      <c r="B57" s="74"/>
      <c r="C57" s="75" t="s">
        <v>1062</v>
      </c>
      <c r="D57" s="75" t="s">
        <v>1449</v>
      </c>
      <c r="E57" s="75"/>
      <c r="F57" s="75"/>
      <c r="G57" s="20"/>
      <c r="H57" s="20"/>
      <c r="I57" s="20"/>
      <c r="J57" s="20"/>
      <c r="K57" s="192" t="s">
        <v>1007</v>
      </c>
      <c r="L57" s="197">
        <v>1</v>
      </c>
      <c r="M57" s="67"/>
      <c r="N57" s="20"/>
      <c r="O57" s="20"/>
      <c r="P57" s="20"/>
      <c r="Q57" s="20" t="s">
        <v>1164</v>
      </c>
      <c r="R57" s="20"/>
      <c r="S57" s="85"/>
      <c r="T57" s="19"/>
      <c r="U57" s="68"/>
      <c r="V57" s="19"/>
      <c r="W57" s="149"/>
      <c r="X57" s="19"/>
      <c r="Y57" s="19"/>
      <c r="Z57" s="19" t="s">
        <v>1566</v>
      </c>
      <c r="AA57" s="73"/>
      <c r="AB57" s="19"/>
      <c r="AC57" s="23">
        <v>3</v>
      </c>
      <c r="AD57" s="23">
        <v>1</v>
      </c>
      <c r="AE57" s="23">
        <v>0</v>
      </c>
      <c r="AF57" s="23"/>
      <c r="AG57" s="23"/>
      <c r="AH57" s="23"/>
      <c r="AI57" s="19"/>
      <c r="AJ57" s="19"/>
      <c r="AK57" s="83" t="s">
        <v>1155</v>
      </c>
      <c r="AL57" s="83" t="s">
        <v>1156</v>
      </c>
      <c r="AM57" s="86"/>
      <c r="AN57" s="86"/>
      <c r="AO57" s="21"/>
      <c r="AP57" s="116"/>
      <c r="AQ57" s="116"/>
      <c r="AR57" s="118"/>
    </row>
    <row r="58" spans="1:44" s="5" customFormat="1" ht="184.8" x14ac:dyDescent="0.25">
      <c r="A58" s="162">
        <v>60</v>
      </c>
      <c r="B58" s="74"/>
      <c r="C58" s="75" t="s">
        <v>1062</v>
      </c>
      <c r="D58" s="75" t="s">
        <v>1449</v>
      </c>
      <c r="E58" s="75"/>
      <c r="F58" s="75"/>
      <c r="G58" s="20"/>
      <c r="H58" s="20"/>
      <c r="I58" s="20"/>
      <c r="J58" s="20"/>
      <c r="K58" s="192" t="s">
        <v>1093</v>
      </c>
      <c r="L58" s="197">
        <v>1</v>
      </c>
      <c r="M58" s="67"/>
      <c r="N58" s="20"/>
      <c r="O58" s="20" t="s">
        <v>1166</v>
      </c>
      <c r="P58" s="20" t="s">
        <v>1167</v>
      </c>
      <c r="Q58" s="20" t="s">
        <v>1168</v>
      </c>
      <c r="R58" s="20"/>
      <c r="S58" s="85"/>
      <c r="T58" s="19" t="s">
        <v>1504</v>
      </c>
      <c r="U58" s="68"/>
      <c r="V58" s="19"/>
      <c r="W58" s="149"/>
      <c r="X58" s="19"/>
      <c r="Y58" s="19"/>
      <c r="Z58" s="19" t="s">
        <v>1544</v>
      </c>
      <c r="AA58" s="73"/>
      <c r="AB58" s="19"/>
      <c r="AC58" s="23">
        <v>3</v>
      </c>
      <c r="AD58" s="23">
        <v>0</v>
      </c>
      <c r="AE58" s="23">
        <v>1</v>
      </c>
      <c r="AF58" s="23"/>
      <c r="AG58" s="23"/>
      <c r="AH58" s="23"/>
      <c r="AI58" s="19"/>
      <c r="AJ58" s="19"/>
      <c r="AK58" s="83" t="s">
        <v>1155</v>
      </c>
      <c r="AL58" s="83" t="s">
        <v>1156</v>
      </c>
      <c r="AM58" s="86"/>
      <c r="AN58" s="86"/>
      <c r="AO58" s="21"/>
      <c r="AP58" s="116"/>
      <c r="AQ58" s="116"/>
      <c r="AR58" s="118"/>
    </row>
    <row r="59" spans="1:44" s="5" customFormat="1" ht="224.4" x14ac:dyDescent="0.25">
      <c r="A59" s="162">
        <v>82</v>
      </c>
      <c r="B59" s="74" t="s">
        <v>232</v>
      </c>
      <c r="C59" s="75" t="s">
        <v>1062</v>
      </c>
      <c r="D59" s="75" t="s">
        <v>1219</v>
      </c>
      <c r="E59" s="75" t="s">
        <v>1063</v>
      </c>
      <c r="F59" s="75"/>
      <c r="G59" s="20"/>
      <c r="H59" s="20"/>
      <c r="I59" s="20"/>
      <c r="J59" s="20"/>
      <c r="K59" s="192" t="s">
        <v>1007</v>
      </c>
      <c r="L59" s="197">
        <v>1</v>
      </c>
      <c r="M59" s="67"/>
      <c r="N59" s="20"/>
      <c r="O59" s="20" t="s">
        <v>1220</v>
      </c>
      <c r="P59" s="20" t="s">
        <v>1221</v>
      </c>
      <c r="Q59" s="20" t="s">
        <v>1222</v>
      </c>
      <c r="R59" s="20"/>
      <c r="S59" s="85"/>
      <c r="T59" s="19"/>
      <c r="U59" s="68"/>
      <c r="V59" s="19"/>
      <c r="W59" s="149"/>
      <c r="X59" s="19"/>
      <c r="Y59" s="19" t="s">
        <v>12</v>
      </c>
      <c r="Z59" s="19" t="s">
        <v>1567</v>
      </c>
      <c r="AA59" s="73"/>
      <c r="AB59" s="19"/>
      <c r="AC59" s="23">
        <v>4</v>
      </c>
      <c r="AD59" s="23">
        <v>0</v>
      </c>
      <c r="AE59" s="23">
        <v>0</v>
      </c>
      <c r="AF59" s="23"/>
      <c r="AG59" s="23"/>
      <c r="AH59" s="23"/>
      <c r="AI59" s="19"/>
      <c r="AJ59" s="19"/>
      <c r="AK59" s="83" t="s">
        <v>1506</v>
      </c>
      <c r="AL59" s="83" t="s">
        <v>1519</v>
      </c>
      <c r="AM59" s="86"/>
      <c r="AN59" s="86"/>
      <c r="AO59" s="21"/>
      <c r="AP59" s="116"/>
      <c r="AQ59" s="116"/>
      <c r="AR59" s="117"/>
    </row>
    <row r="60" spans="1:44" s="5" customFormat="1" ht="26.4" x14ac:dyDescent="0.25">
      <c r="A60" s="162">
        <v>83</v>
      </c>
      <c r="B60" s="74" t="s">
        <v>232</v>
      </c>
      <c r="C60" s="75" t="s">
        <v>1062</v>
      </c>
      <c r="D60" s="75" t="s">
        <v>1223</v>
      </c>
      <c r="E60" s="75" t="s">
        <v>1224</v>
      </c>
      <c r="F60" s="75"/>
      <c r="G60" s="20"/>
      <c r="H60" s="20"/>
      <c r="I60" s="20"/>
      <c r="J60" s="20"/>
      <c r="K60" s="192" t="s">
        <v>1007</v>
      </c>
      <c r="L60" s="197">
        <v>1</v>
      </c>
      <c r="M60" s="67"/>
      <c r="N60" s="20"/>
      <c r="O60" s="20" t="s">
        <v>1225</v>
      </c>
      <c r="P60" s="20" t="s">
        <v>1226</v>
      </c>
      <c r="Q60" s="20" t="s">
        <v>1227</v>
      </c>
      <c r="R60" s="20"/>
      <c r="S60" s="85"/>
      <c r="T60" s="19"/>
      <c r="U60" s="68"/>
      <c r="V60" s="19"/>
      <c r="W60" s="149"/>
      <c r="X60" s="19"/>
      <c r="Y60" s="19" t="s">
        <v>13</v>
      </c>
      <c r="Z60" s="19" t="s">
        <v>1568</v>
      </c>
      <c r="AA60" s="73"/>
      <c r="AB60" s="19"/>
      <c r="AC60" s="23">
        <v>4</v>
      </c>
      <c r="AD60" s="23">
        <v>0</v>
      </c>
      <c r="AE60" s="23">
        <v>0</v>
      </c>
      <c r="AF60" s="23"/>
      <c r="AG60" s="23"/>
      <c r="AH60" s="23"/>
      <c r="AI60" s="19"/>
      <c r="AJ60" s="19"/>
      <c r="AK60" s="83" t="s">
        <v>1506</v>
      </c>
      <c r="AL60" s="83" t="s">
        <v>1519</v>
      </c>
      <c r="AM60" s="86"/>
      <c r="AN60" s="86"/>
      <c r="AO60" s="21"/>
      <c r="AP60" s="116"/>
      <c r="AQ60" s="116"/>
      <c r="AR60" s="118"/>
    </row>
    <row r="61" spans="1:44" s="5" customFormat="1" ht="171.6" x14ac:dyDescent="0.25">
      <c r="A61" s="162">
        <v>84</v>
      </c>
      <c r="B61" s="74" t="s">
        <v>232</v>
      </c>
      <c r="C61" s="75" t="s">
        <v>1062</v>
      </c>
      <c r="D61" s="75" t="s">
        <v>1228</v>
      </c>
      <c r="E61" s="75" t="s">
        <v>1229</v>
      </c>
      <c r="F61" s="75"/>
      <c r="G61" s="20"/>
      <c r="H61" s="20"/>
      <c r="I61" s="20"/>
      <c r="J61" s="20"/>
      <c r="K61" s="192" t="s">
        <v>1093</v>
      </c>
      <c r="L61" s="197">
        <v>1</v>
      </c>
      <c r="M61" s="67"/>
      <c r="N61" s="20"/>
      <c r="O61" s="20"/>
      <c r="P61" s="20" t="s">
        <v>1230</v>
      </c>
      <c r="Q61" s="20" t="s">
        <v>1231</v>
      </c>
      <c r="R61" s="20"/>
      <c r="S61" s="85"/>
      <c r="T61" s="19"/>
      <c r="U61" s="68"/>
      <c r="V61" s="19"/>
      <c r="W61" s="149"/>
      <c r="X61" s="19"/>
      <c r="Y61" s="19" t="s">
        <v>12</v>
      </c>
      <c r="Z61" s="19" t="s">
        <v>1486</v>
      </c>
      <c r="AA61" s="73">
        <v>42857</v>
      </c>
      <c r="AB61" s="19" t="s">
        <v>1485</v>
      </c>
      <c r="AC61" s="23">
        <v>5</v>
      </c>
      <c r="AD61" s="23">
        <v>0</v>
      </c>
      <c r="AE61" s="23">
        <v>0</v>
      </c>
      <c r="AF61" s="23"/>
      <c r="AG61" s="23"/>
      <c r="AH61" s="23"/>
      <c r="AI61" s="19"/>
      <c r="AJ61" s="19"/>
      <c r="AK61" s="83" t="s">
        <v>1506</v>
      </c>
      <c r="AL61" s="83" t="s">
        <v>1519</v>
      </c>
      <c r="AM61" s="86"/>
      <c r="AN61" s="86"/>
      <c r="AO61" s="21"/>
      <c r="AP61" s="116"/>
      <c r="AQ61" s="116"/>
      <c r="AR61" s="118"/>
    </row>
    <row r="62" spans="1:44" s="5" customFormat="1" ht="382.8" x14ac:dyDescent="0.25">
      <c r="A62" s="162">
        <v>85</v>
      </c>
      <c r="B62" s="74" t="s">
        <v>232</v>
      </c>
      <c r="C62" s="75" t="s">
        <v>1062</v>
      </c>
      <c r="D62" s="75" t="s">
        <v>1228</v>
      </c>
      <c r="E62" s="75" t="s">
        <v>1229</v>
      </c>
      <c r="F62" s="75"/>
      <c r="G62" s="20"/>
      <c r="H62" s="20"/>
      <c r="I62" s="20"/>
      <c r="J62" s="20"/>
      <c r="K62" s="192" t="s">
        <v>1093</v>
      </c>
      <c r="L62" s="197">
        <v>1</v>
      </c>
      <c r="M62" s="67"/>
      <c r="N62" s="20"/>
      <c r="O62" s="20" t="s">
        <v>1232</v>
      </c>
      <c r="P62" s="20" t="s">
        <v>1233</v>
      </c>
      <c r="Q62" s="20"/>
      <c r="R62" s="20"/>
      <c r="S62" s="85"/>
      <c r="T62" s="19"/>
      <c r="U62" s="68"/>
      <c r="V62" s="19"/>
      <c r="W62" s="149"/>
      <c r="X62" s="19"/>
      <c r="Y62" s="19" t="s">
        <v>12</v>
      </c>
      <c r="Z62" s="19" t="s">
        <v>1486</v>
      </c>
      <c r="AA62" s="73">
        <v>42857</v>
      </c>
      <c r="AB62" s="19" t="s">
        <v>1487</v>
      </c>
      <c r="AC62" s="23">
        <v>5</v>
      </c>
      <c r="AD62" s="23">
        <v>0</v>
      </c>
      <c r="AE62" s="23">
        <v>0</v>
      </c>
      <c r="AF62" s="23"/>
      <c r="AG62" s="23"/>
      <c r="AH62" s="23"/>
      <c r="AI62" s="19"/>
      <c r="AJ62" s="19"/>
      <c r="AK62" s="83" t="s">
        <v>1506</v>
      </c>
      <c r="AL62" s="83" t="s">
        <v>1519</v>
      </c>
      <c r="AM62" s="86"/>
      <c r="AN62" s="86"/>
      <c r="AO62" s="21"/>
      <c r="AP62" s="116"/>
      <c r="AQ62" s="116"/>
      <c r="AR62" s="118"/>
    </row>
    <row r="63" spans="1:44" s="5" customFormat="1" ht="52.8" x14ac:dyDescent="0.25">
      <c r="A63" s="162">
        <v>86</v>
      </c>
      <c r="B63" s="74" t="s">
        <v>232</v>
      </c>
      <c r="C63" s="75" t="s">
        <v>1062</v>
      </c>
      <c r="D63" s="75" t="s">
        <v>1234</v>
      </c>
      <c r="E63" s="75" t="s">
        <v>1106</v>
      </c>
      <c r="F63" s="75"/>
      <c r="G63" s="20"/>
      <c r="H63" s="20"/>
      <c r="I63" s="20"/>
      <c r="J63" s="20"/>
      <c r="K63" s="192" t="s">
        <v>1064</v>
      </c>
      <c r="L63" s="197">
        <v>1</v>
      </c>
      <c r="M63" s="67"/>
      <c r="N63" s="20"/>
      <c r="O63" s="20" t="s">
        <v>1235</v>
      </c>
      <c r="P63" s="20" t="s">
        <v>1236</v>
      </c>
      <c r="Q63" s="20" t="s">
        <v>1237</v>
      </c>
      <c r="R63" s="20"/>
      <c r="S63" s="85"/>
      <c r="T63" s="19"/>
      <c r="U63" s="68"/>
      <c r="V63" s="19"/>
      <c r="W63" s="149"/>
      <c r="X63" s="19"/>
      <c r="Y63" s="19"/>
      <c r="Z63" s="19" t="s">
        <v>1500</v>
      </c>
      <c r="AA63" s="73"/>
      <c r="AB63" s="19"/>
      <c r="AC63" s="23"/>
      <c r="AD63" s="23"/>
      <c r="AE63" s="23"/>
      <c r="AF63" s="23"/>
      <c r="AG63" s="23"/>
      <c r="AH63" s="23"/>
      <c r="AI63" s="19"/>
      <c r="AJ63" s="19"/>
      <c r="AK63" s="83" t="s">
        <v>1506</v>
      </c>
      <c r="AL63" s="83" t="s">
        <v>1519</v>
      </c>
      <c r="AM63" s="86"/>
      <c r="AN63" s="86"/>
      <c r="AO63" s="21"/>
      <c r="AP63" s="116"/>
      <c r="AQ63" s="116"/>
      <c r="AR63" s="118"/>
    </row>
    <row r="64" spans="1:44" s="5" customFormat="1" ht="79.2" x14ac:dyDescent="0.25">
      <c r="A64" s="162">
        <v>29</v>
      </c>
      <c r="B64" s="74" t="s">
        <v>232</v>
      </c>
      <c r="C64" s="75"/>
      <c r="D64" s="75" t="s">
        <v>1234</v>
      </c>
      <c r="E64" s="75" t="s">
        <v>1106</v>
      </c>
      <c r="F64" s="75"/>
      <c r="G64" s="20"/>
      <c r="H64" s="20"/>
      <c r="I64" s="20"/>
      <c r="J64" s="20"/>
      <c r="K64" s="192" t="s">
        <v>1093</v>
      </c>
      <c r="L64" s="197">
        <v>1</v>
      </c>
      <c r="M64" s="67"/>
      <c r="N64" s="20"/>
      <c r="O64" s="20" t="s">
        <v>1107</v>
      </c>
      <c r="P64" s="20"/>
      <c r="Q64" s="20"/>
      <c r="R64" s="20" t="s">
        <v>1108</v>
      </c>
      <c r="S64" s="85" t="s">
        <v>7</v>
      </c>
      <c r="T64" s="19"/>
      <c r="U64" s="68"/>
      <c r="V64" s="19"/>
      <c r="W64" s="149"/>
      <c r="X64" s="19"/>
      <c r="Y64" s="19" t="s">
        <v>13</v>
      </c>
      <c r="Z64" s="19" t="s">
        <v>1488</v>
      </c>
      <c r="AA64" s="73">
        <v>42857</v>
      </c>
      <c r="AB64" s="19" t="s">
        <v>1489</v>
      </c>
      <c r="AC64" s="23">
        <v>5</v>
      </c>
      <c r="AD64" s="23">
        <v>0</v>
      </c>
      <c r="AE64" s="23">
        <v>0</v>
      </c>
      <c r="AF64" s="23"/>
      <c r="AG64" s="23"/>
      <c r="AH64" s="23"/>
      <c r="AI64" s="19"/>
      <c r="AJ64" s="19"/>
      <c r="AK64" s="83" t="s">
        <v>1138</v>
      </c>
      <c r="AL64" s="83" t="s">
        <v>1139</v>
      </c>
      <c r="AM64" s="86"/>
      <c r="AN64" s="86"/>
      <c r="AO64" s="21"/>
      <c r="AP64" s="116"/>
      <c r="AQ64" s="116"/>
      <c r="AR64" s="118"/>
    </row>
    <row r="65" spans="1:44" s="5" customFormat="1" ht="118.8" x14ac:dyDescent="0.25">
      <c r="A65" s="162">
        <v>42</v>
      </c>
      <c r="B65" s="74" t="s">
        <v>232</v>
      </c>
      <c r="C65" s="75"/>
      <c r="D65" s="75" t="s">
        <v>1234</v>
      </c>
      <c r="E65" s="75" t="s">
        <v>1106</v>
      </c>
      <c r="F65" s="75"/>
      <c r="G65" s="20"/>
      <c r="H65" s="20"/>
      <c r="I65" s="20"/>
      <c r="J65" s="20"/>
      <c r="K65" s="192" t="s">
        <v>1093</v>
      </c>
      <c r="L65" s="197">
        <v>1</v>
      </c>
      <c r="M65" s="67"/>
      <c r="N65" s="20"/>
      <c r="O65" s="20" t="s">
        <v>1107</v>
      </c>
      <c r="P65" s="20"/>
      <c r="Q65" s="20"/>
      <c r="R65" s="20" t="s">
        <v>1142</v>
      </c>
      <c r="S65" s="85" t="s">
        <v>7</v>
      </c>
      <c r="T65" s="19"/>
      <c r="U65" s="68"/>
      <c r="V65" s="19"/>
      <c r="W65" s="149"/>
      <c r="X65" s="19"/>
      <c r="Y65" s="19"/>
      <c r="Z65" s="19" t="s">
        <v>1501</v>
      </c>
      <c r="AA65" s="73"/>
      <c r="AB65" s="19"/>
      <c r="AC65" s="23"/>
      <c r="AD65" s="23"/>
      <c r="AE65" s="23"/>
      <c r="AF65" s="23"/>
      <c r="AG65" s="23"/>
      <c r="AH65" s="23"/>
      <c r="AI65" s="19"/>
      <c r="AJ65" s="19"/>
      <c r="AK65" s="83" t="s">
        <v>1140</v>
      </c>
      <c r="AL65" s="83" t="s">
        <v>1141</v>
      </c>
      <c r="AM65" s="86" t="s">
        <v>1140</v>
      </c>
      <c r="AN65" s="86" t="s">
        <v>558</v>
      </c>
      <c r="AO65" s="21"/>
      <c r="AP65" s="116"/>
      <c r="AQ65" s="116"/>
      <c r="AR65" s="118"/>
    </row>
    <row r="66" spans="1:44" s="5" customFormat="1" ht="66" x14ac:dyDescent="0.25">
      <c r="A66" s="162">
        <v>138</v>
      </c>
      <c r="B66" s="74"/>
      <c r="C66" s="74" t="s">
        <v>1377</v>
      </c>
      <c r="D66" s="74" t="s">
        <v>1234</v>
      </c>
      <c r="E66" s="74" t="s">
        <v>1106</v>
      </c>
      <c r="F66" s="74"/>
      <c r="G66" s="67"/>
      <c r="H66" s="67"/>
      <c r="I66" s="67"/>
      <c r="J66" s="67"/>
      <c r="K66" s="191" t="s">
        <v>1064</v>
      </c>
      <c r="L66" s="197">
        <v>1</v>
      </c>
      <c r="M66" s="67"/>
      <c r="N66" s="67"/>
      <c r="O66" s="67" t="s">
        <v>1378</v>
      </c>
      <c r="P66" s="67" t="s">
        <v>1379</v>
      </c>
      <c r="Q66" s="67" t="s">
        <v>1380</v>
      </c>
      <c r="R66" s="67"/>
      <c r="S66" s="84"/>
      <c r="T66" s="68"/>
      <c r="U66" s="68"/>
      <c r="V66" s="68"/>
      <c r="W66" s="148"/>
      <c r="X66" s="68"/>
      <c r="Y66" s="68"/>
      <c r="Z66" s="19" t="s">
        <v>1500</v>
      </c>
      <c r="AA66" s="72"/>
      <c r="AB66" s="68"/>
      <c r="AC66" s="69"/>
      <c r="AD66" s="69"/>
      <c r="AE66" s="69"/>
      <c r="AF66" s="69"/>
      <c r="AG66" s="69"/>
      <c r="AH66" s="69"/>
      <c r="AI66" s="68"/>
      <c r="AJ66" s="68"/>
      <c r="AK66" s="83" t="s">
        <v>1381</v>
      </c>
      <c r="AL66" s="83" t="s">
        <v>1382</v>
      </c>
      <c r="AM66" s="86"/>
      <c r="AN66" s="86"/>
      <c r="AO66" s="70"/>
      <c r="AP66" s="116"/>
      <c r="AQ66" s="116"/>
      <c r="AR66" s="118"/>
    </row>
    <row r="67" spans="1:44" s="5" customFormat="1" ht="277.2" x14ac:dyDescent="0.25">
      <c r="A67" s="162">
        <v>30</v>
      </c>
      <c r="B67" s="74" t="s">
        <v>232</v>
      </c>
      <c r="C67" s="74"/>
      <c r="D67" s="74" t="s">
        <v>1450</v>
      </c>
      <c r="E67" s="74" t="s">
        <v>1106</v>
      </c>
      <c r="F67" s="75"/>
      <c r="G67" s="20"/>
      <c r="H67" s="20"/>
      <c r="I67" s="20"/>
      <c r="J67" s="20"/>
      <c r="K67" s="192" t="s">
        <v>1093</v>
      </c>
      <c r="L67" s="197">
        <v>1</v>
      </c>
      <c r="M67" s="67"/>
      <c r="N67" s="20"/>
      <c r="O67" s="20" t="s">
        <v>1109</v>
      </c>
      <c r="P67" s="20"/>
      <c r="Q67" s="20"/>
      <c r="R67" s="20" t="s">
        <v>1110</v>
      </c>
      <c r="S67" s="85" t="s">
        <v>7</v>
      </c>
      <c r="T67" s="19"/>
      <c r="U67" s="68"/>
      <c r="V67" s="19"/>
      <c r="W67" s="149"/>
      <c r="X67" s="19"/>
      <c r="Y67" s="19" t="s">
        <v>13</v>
      </c>
      <c r="Z67" s="19" t="s">
        <v>1490</v>
      </c>
      <c r="AA67" s="73">
        <v>42857</v>
      </c>
      <c r="AB67" s="19" t="s">
        <v>1483</v>
      </c>
      <c r="AC67" s="23">
        <v>5</v>
      </c>
      <c r="AD67" s="23">
        <v>0</v>
      </c>
      <c r="AE67" s="23">
        <v>0</v>
      </c>
      <c r="AF67" s="23"/>
      <c r="AG67" s="23"/>
      <c r="AH67" s="23"/>
      <c r="AI67" s="19"/>
      <c r="AJ67" s="19"/>
      <c r="AK67" s="83" t="s">
        <v>1138</v>
      </c>
      <c r="AL67" s="83" t="s">
        <v>1139</v>
      </c>
      <c r="AM67" s="86"/>
      <c r="AN67" s="86"/>
      <c r="AO67" s="21"/>
      <c r="AP67" s="116"/>
      <c r="AQ67" s="116"/>
      <c r="AR67" s="118"/>
    </row>
    <row r="68" spans="1:44" s="5" customFormat="1" ht="277.2" x14ac:dyDescent="0.25">
      <c r="A68" s="162">
        <v>43</v>
      </c>
      <c r="B68" s="74" t="s">
        <v>232</v>
      </c>
      <c r="C68" s="75"/>
      <c r="D68" s="75" t="s">
        <v>1450</v>
      </c>
      <c r="E68" s="75" t="s">
        <v>1106</v>
      </c>
      <c r="F68" s="75"/>
      <c r="G68" s="20"/>
      <c r="H68" s="20"/>
      <c r="I68" s="20"/>
      <c r="J68" s="20"/>
      <c r="K68" s="192" t="s">
        <v>1093</v>
      </c>
      <c r="L68" s="197">
        <v>1</v>
      </c>
      <c r="M68" s="67"/>
      <c r="N68" s="20"/>
      <c r="O68" s="20" t="s">
        <v>1109</v>
      </c>
      <c r="P68" s="20"/>
      <c r="Q68" s="20"/>
      <c r="R68" s="20" t="s">
        <v>1110</v>
      </c>
      <c r="S68" s="85" t="s">
        <v>7</v>
      </c>
      <c r="T68" s="19"/>
      <c r="U68" s="68"/>
      <c r="V68" s="19"/>
      <c r="W68" s="149"/>
      <c r="X68" s="19"/>
      <c r="Y68" s="19"/>
      <c r="Z68" s="19" t="s">
        <v>1502</v>
      </c>
      <c r="AA68" s="73"/>
      <c r="AB68" s="19"/>
      <c r="AC68" s="23"/>
      <c r="AD68" s="23"/>
      <c r="AE68" s="23"/>
      <c r="AF68" s="23"/>
      <c r="AG68" s="23"/>
      <c r="AH68" s="23"/>
      <c r="AI68" s="19"/>
      <c r="AJ68" s="19"/>
      <c r="AK68" s="83" t="s">
        <v>1140</v>
      </c>
      <c r="AL68" s="83" t="s">
        <v>1141</v>
      </c>
      <c r="AM68" s="86" t="s">
        <v>1140</v>
      </c>
      <c r="AN68" s="86" t="s">
        <v>558</v>
      </c>
      <c r="AO68" s="21"/>
      <c r="AP68" s="116"/>
      <c r="AQ68" s="116"/>
      <c r="AR68" s="118"/>
    </row>
    <row r="69" spans="1:44" s="5" customFormat="1" ht="92.4" x14ac:dyDescent="0.25">
      <c r="A69" s="162">
        <v>87</v>
      </c>
      <c r="B69" s="74" t="s">
        <v>232</v>
      </c>
      <c r="C69" s="75" t="s">
        <v>1062</v>
      </c>
      <c r="D69" s="75" t="s">
        <v>1238</v>
      </c>
      <c r="E69" s="75" t="s">
        <v>1106</v>
      </c>
      <c r="F69" s="75"/>
      <c r="G69" s="20"/>
      <c r="H69" s="20"/>
      <c r="I69" s="20"/>
      <c r="J69" s="20"/>
      <c r="K69" s="192" t="s">
        <v>1007</v>
      </c>
      <c r="L69" s="197">
        <v>1</v>
      </c>
      <c r="M69" s="67"/>
      <c r="N69" s="20"/>
      <c r="O69" s="20" t="s">
        <v>1239</v>
      </c>
      <c r="P69" s="20"/>
      <c r="Q69" s="20" t="s">
        <v>1240</v>
      </c>
      <c r="R69" s="20"/>
      <c r="S69" s="85"/>
      <c r="T69" s="19"/>
      <c r="U69" s="68"/>
      <c r="V69" s="19"/>
      <c r="W69" s="149"/>
      <c r="X69" s="19"/>
      <c r="Y69" s="19" t="s">
        <v>14</v>
      </c>
      <c r="Z69" s="19" t="s">
        <v>1569</v>
      </c>
      <c r="AA69" s="73"/>
      <c r="AB69" s="19"/>
      <c r="AC69" s="23">
        <v>4</v>
      </c>
      <c r="AD69" s="23">
        <v>0</v>
      </c>
      <c r="AE69" s="23">
        <v>0</v>
      </c>
      <c r="AF69" s="23"/>
      <c r="AG69" s="23"/>
      <c r="AH69" s="23"/>
      <c r="AI69" s="19"/>
      <c r="AJ69" s="19"/>
      <c r="AK69" s="83" t="s">
        <v>1506</v>
      </c>
      <c r="AL69" s="83" t="s">
        <v>1519</v>
      </c>
      <c r="AM69" s="86"/>
      <c r="AN69" s="86"/>
      <c r="AO69" s="21"/>
      <c r="AP69" s="116"/>
      <c r="AQ69" s="116"/>
      <c r="AR69" s="118"/>
    </row>
    <row r="70" spans="1:44" s="5" customFormat="1" ht="26.4" x14ac:dyDescent="0.25">
      <c r="A70" s="162">
        <v>61</v>
      </c>
      <c r="B70" s="74"/>
      <c r="C70" s="75" t="s">
        <v>1062</v>
      </c>
      <c r="D70" s="75" t="s">
        <v>1451</v>
      </c>
      <c r="E70" s="75"/>
      <c r="F70" s="75"/>
      <c r="G70" s="20"/>
      <c r="H70" s="20"/>
      <c r="I70" s="20"/>
      <c r="J70" s="20"/>
      <c r="K70" s="192" t="s">
        <v>1064</v>
      </c>
      <c r="L70" s="197">
        <v>1</v>
      </c>
      <c r="M70" s="67"/>
      <c r="N70" s="20"/>
      <c r="O70" s="20" t="s">
        <v>1169</v>
      </c>
      <c r="P70" s="20"/>
      <c r="Q70" s="20" t="s">
        <v>1170</v>
      </c>
      <c r="R70" s="20"/>
      <c r="S70" s="85"/>
      <c r="T70" s="19"/>
      <c r="U70" s="68"/>
      <c r="V70" s="19"/>
      <c r="W70" s="149"/>
      <c r="X70" s="19"/>
      <c r="Y70" s="19"/>
      <c r="Z70" s="19" t="s">
        <v>1500</v>
      </c>
      <c r="AA70" s="73"/>
      <c r="AB70" s="19"/>
      <c r="AC70" s="23"/>
      <c r="AD70" s="23"/>
      <c r="AE70" s="23"/>
      <c r="AF70" s="23"/>
      <c r="AG70" s="23"/>
      <c r="AH70" s="23"/>
      <c r="AI70" s="19"/>
      <c r="AJ70" s="19"/>
      <c r="AK70" s="83" t="s">
        <v>1155</v>
      </c>
      <c r="AL70" s="83" t="s">
        <v>1156</v>
      </c>
      <c r="AM70" s="86"/>
      <c r="AN70" s="86"/>
      <c r="AO70" s="21"/>
      <c r="AP70" s="116"/>
      <c r="AQ70" s="116"/>
      <c r="AR70" s="118"/>
    </row>
    <row r="71" spans="1:44" s="5" customFormat="1" ht="39.6" x14ac:dyDescent="0.25">
      <c r="A71" s="162">
        <v>133</v>
      </c>
      <c r="B71" s="74" t="s">
        <v>1361</v>
      </c>
      <c r="C71" s="75" t="s">
        <v>1080</v>
      </c>
      <c r="D71" s="75" t="s">
        <v>1452</v>
      </c>
      <c r="E71" s="75" t="s">
        <v>1273</v>
      </c>
      <c r="F71" s="75" t="s">
        <v>1364</v>
      </c>
      <c r="G71" s="20"/>
      <c r="H71" s="20"/>
      <c r="I71" s="20"/>
      <c r="J71" s="20"/>
      <c r="K71" s="192"/>
      <c r="L71" s="197">
        <v>1</v>
      </c>
      <c r="M71" s="67"/>
      <c r="N71" s="20"/>
      <c r="O71" s="20" t="s">
        <v>1365</v>
      </c>
      <c r="P71" s="20" t="s">
        <v>1366</v>
      </c>
      <c r="Q71" s="20" t="s">
        <v>1367</v>
      </c>
      <c r="R71" s="20"/>
      <c r="S71" s="85"/>
      <c r="T71" s="19"/>
      <c r="U71" s="68"/>
      <c r="V71" s="19" t="s">
        <v>1491</v>
      </c>
      <c r="W71" s="149"/>
      <c r="X71" s="19"/>
      <c r="Y71" s="19"/>
      <c r="Z71" s="19" t="s">
        <v>1580</v>
      </c>
      <c r="AA71" s="73"/>
      <c r="AB71" s="19"/>
      <c r="AC71" s="23">
        <v>4</v>
      </c>
      <c r="AD71" s="23">
        <v>0</v>
      </c>
      <c r="AE71" s="23">
        <v>0</v>
      </c>
      <c r="AF71" s="23"/>
      <c r="AG71" s="23"/>
      <c r="AH71" s="23"/>
      <c r="AI71" s="19"/>
      <c r="AJ71" s="19"/>
      <c r="AK71" s="83" t="s">
        <v>1376</v>
      </c>
      <c r="AL71" s="83" t="s">
        <v>486</v>
      </c>
      <c r="AM71" s="86"/>
      <c r="AN71" s="86"/>
      <c r="AO71" s="21"/>
      <c r="AP71" s="116"/>
      <c r="AQ71" s="116"/>
      <c r="AR71" s="117"/>
    </row>
    <row r="72" spans="1:44" s="5" customFormat="1" ht="158.4" x14ac:dyDescent="0.25">
      <c r="A72" s="162">
        <v>139</v>
      </c>
      <c r="B72" s="74"/>
      <c r="C72" s="75" t="s">
        <v>1383</v>
      </c>
      <c r="D72" s="75" t="s">
        <v>1455</v>
      </c>
      <c r="E72" s="75" t="s">
        <v>1241</v>
      </c>
      <c r="F72" s="75"/>
      <c r="G72" s="20"/>
      <c r="H72" s="20"/>
      <c r="I72" s="20"/>
      <c r="J72" s="20"/>
      <c r="K72" s="192" t="s">
        <v>1093</v>
      </c>
      <c r="L72" s="197">
        <v>1</v>
      </c>
      <c r="M72" s="67"/>
      <c r="N72" s="20"/>
      <c r="O72" s="20" t="s">
        <v>1384</v>
      </c>
      <c r="P72" s="20" t="s">
        <v>1385</v>
      </c>
      <c r="Q72" s="20" t="s">
        <v>1386</v>
      </c>
      <c r="R72" s="20"/>
      <c r="S72" s="85" t="s">
        <v>7</v>
      </c>
      <c r="T72" s="19"/>
      <c r="U72" s="68"/>
      <c r="V72" s="19"/>
      <c r="W72" s="149"/>
      <c r="X72" s="19"/>
      <c r="Y72" s="19" t="s">
        <v>13</v>
      </c>
      <c r="Z72" s="19" t="s">
        <v>1516</v>
      </c>
      <c r="AA72" s="73">
        <v>42857</v>
      </c>
      <c r="AB72" s="19" t="s">
        <v>1481</v>
      </c>
      <c r="AC72" s="23">
        <v>4</v>
      </c>
      <c r="AD72" s="23">
        <v>0</v>
      </c>
      <c r="AE72" s="23">
        <v>1</v>
      </c>
      <c r="AF72" s="23"/>
      <c r="AG72" s="23"/>
      <c r="AH72" s="23"/>
      <c r="AI72" s="19"/>
      <c r="AJ72" s="19"/>
      <c r="AK72" s="83" t="s">
        <v>1381</v>
      </c>
      <c r="AL72" s="83" t="s">
        <v>1382</v>
      </c>
      <c r="AM72" s="86"/>
      <c r="AN72" s="86"/>
      <c r="AO72" s="21"/>
      <c r="AP72" s="116"/>
      <c r="AQ72" s="116"/>
      <c r="AR72" s="118"/>
    </row>
    <row r="73" spans="1:44" s="5" customFormat="1" ht="92.4" x14ac:dyDescent="0.25">
      <c r="A73" s="162">
        <v>88</v>
      </c>
      <c r="B73" s="74" t="s">
        <v>232</v>
      </c>
      <c r="C73" s="75" t="s">
        <v>1068</v>
      </c>
      <c r="D73" s="75" t="s">
        <v>1453</v>
      </c>
      <c r="E73" s="75" t="s">
        <v>1241</v>
      </c>
      <c r="F73" s="75"/>
      <c r="G73" s="20"/>
      <c r="H73" s="20"/>
      <c r="I73" s="20"/>
      <c r="J73" s="20"/>
      <c r="K73" s="192" t="s">
        <v>1093</v>
      </c>
      <c r="L73" s="197">
        <v>1</v>
      </c>
      <c r="M73" s="67"/>
      <c r="N73" s="20"/>
      <c r="O73" s="20" t="s">
        <v>1242</v>
      </c>
      <c r="P73" s="20"/>
      <c r="Q73" s="20" t="s">
        <v>1243</v>
      </c>
      <c r="R73" s="20"/>
      <c r="S73" s="85"/>
      <c r="T73" s="19"/>
      <c r="U73" s="68"/>
      <c r="V73" s="19" t="s">
        <v>1491</v>
      </c>
      <c r="W73" s="149"/>
      <c r="X73" s="19"/>
      <c r="Y73" s="19"/>
      <c r="Z73" s="19" t="s">
        <v>1525</v>
      </c>
      <c r="AA73" s="73"/>
      <c r="AB73" s="19"/>
      <c r="AC73" s="23"/>
      <c r="AD73" s="23"/>
      <c r="AE73" s="23"/>
      <c r="AF73" s="23" t="s">
        <v>1524</v>
      </c>
      <c r="AG73" s="23"/>
      <c r="AH73" s="23"/>
      <c r="AI73" s="19"/>
      <c r="AJ73" s="19"/>
      <c r="AK73" s="83" t="s">
        <v>1506</v>
      </c>
      <c r="AL73" s="83" t="s">
        <v>1519</v>
      </c>
      <c r="AM73" s="86"/>
      <c r="AN73" s="86"/>
      <c r="AO73" s="21"/>
      <c r="AP73" s="116"/>
      <c r="AQ73" s="116"/>
      <c r="AR73" s="118"/>
    </row>
    <row r="74" spans="1:44" s="5" customFormat="1" ht="66" x14ac:dyDescent="0.25">
      <c r="A74" s="162">
        <v>19</v>
      </c>
      <c r="B74" s="74" t="s">
        <v>232</v>
      </c>
      <c r="C74" s="75" t="s">
        <v>1068</v>
      </c>
      <c r="D74" s="75" t="s">
        <v>1456</v>
      </c>
      <c r="E74" s="75" t="s">
        <v>1069</v>
      </c>
      <c r="F74" s="75"/>
      <c r="G74" s="20"/>
      <c r="H74" s="20"/>
      <c r="I74" s="20"/>
      <c r="J74" s="20"/>
      <c r="K74" s="192" t="s">
        <v>1064</v>
      </c>
      <c r="L74" s="197">
        <v>1</v>
      </c>
      <c r="M74" s="67"/>
      <c r="N74" s="20"/>
      <c r="O74" s="20" t="s">
        <v>1070</v>
      </c>
      <c r="P74" s="20" t="s">
        <v>1071</v>
      </c>
      <c r="Q74" s="20" t="s">
        <v>1072</v>
      </c>
      <c r="R74" s="20"/>
      <c r="S74" s="85"/>
      <c r="T74" s="19"/>
      <c r="U74" s="68"/>
      <c r="V74" s="19"/>
      <c r="W74" s="149"/>
      <c r="X74" s="19"/>
      <c r="Y74" s="19"/>
      <c r="Z74" s="19" t="s">
        <v>1500</v>
      </c>
      <c r="AA74" s="73"/>
      <c r="AB74" s="19"/>
      <c r="AC74" s="23"/>
      <c r="AD74" s="23"/>
      <c r="AE74" s="23"/>
      <c r="AF74" s="23"/>
      <c r="AG74" s="23"/>
      <c r="AH74" s="23"/>
      <c r="AI74" s="19"/>
      <c r="AJ74" s="19"/>
      <c r="AK74" s="83" t="s">
        <v>1061</v>
      </c>
      <c r="AL74" s="83">
        <v>0</v>
      </c>
      <c r="AM74" s="86"/>
      <c r="AN74" s="86"/>
      <c r="AO74" s="21"/>
      <c r="AP74" s="116"/>
      <c r="AQ74" s="116"/>
      <c r="AR74" s="117"/>
    </row>
    <row r="75" spans="1:44" s="5" customFormat="1" ht="52.8" x14ac:dyDescent="0.25">
      <c r="A75" s="162">
        <v>130</v>
      </c>
      <c r="B75" s="74" t="s">
        <v>232</v>
      </c>
      <c r="C75" s="75" t="s">
        <v>1068</v>
      </c>
      <c r="D75" s="75" t="s">
        <v>1454</v>
      </c>
      <c r="E75" s="75"/>
      <c r="F75" s="75"/>
      <c r="G75" s="20"/>
      <c r="H75" s="20"/>
      <c r="I75" s="20"/>
      <c r="J75" s="20"/>
      <c r="K75" s="192" t="s">
        <v>1093</v>
      </c>
      <c r="L75" s="197">
        <v>1</v>
      </c>
      <c r="M75" s="67"/>
      <c r="N75" s="20"/>
      <c r="O75" s="20" t="s">
        <v>1356</v>
      </c>
      <c r="P75" s="20" t="s">
        <v>1357</v>
      </c>
      <c r="Q75" s="20" t="s">
        <v>1358</v>
      </c>
      <c r="R75" s="20"/>
      <c r="S75" s="85"/>
      <c r="T75" s="19"/>
      <c r="U75" s="68"/>
      <c r="V75" s="19"/>
      <c r="W75" s="149"/>
      <c r="X75" s="19"/>
      <c r="Y75" s="19" t="s">
        <v>12</v>
      </c>
      <c r="Z75" s="19" t="s">
        <v>1492</v>
      </c>
      <c r="AA75" s="73">
        <v>42857</v>
      </c>
      <c r="AB75" s="19" t="s">
        <v>1485</v>
      </c>
      <c r="AC75" s="23">
        <v>5</v>
      </c>
      <c r="AD75" s="23">
        <v>0</v>
      </c>
      <c r="AE75" s="23">
        <v>0</v>
      </c>
      <c r="AF75" s="23"/>
      <c r="AG75" s="23"/>
      <c r="AH75" s="23"/>
      <c r="AI75" s="19"/>
      <c r="AJ75" s="19"/>
      <c r="AK75" s="83" t="s">
        <v>1506</v>
      </c>
      <c r="AL75" s="83" t="s">
        <v>1519</v>
      </c>
      <c r="AM75" s="86"/>
      <c r="AN75" s="86"/>
      <c r="AO75" s="21"/>
      <c r="AP75" s="116"/>
      <c r="AQ75" s="116"/>
      <c r="AR75" s="118"/>
    </row>
    <row r="76" spans="1:44" s="5" customFormat="1" ht="52.8" x14ac:dyDescent="0.25">
      <c r="A76" s="162">
        <v>20</v>
      </c>
      <c r="B76" s="74" t="s">
        <v>232</v>
      </c>
      <c r="C76" s="75" t="s">
        <v>1068</v>
      </c>
      <c r="D76" s="75" t="s">
        <v>1457</v>
      </c>
      <c r="E76" s="75" t="s">
        <v>1073</v>
      </c>
      <c r="F76" s="75"/>
      <c r="G76" s="20"/>
      <c r="H76" s="20"/>
      <c r="I76" s="20"/>
      <c r="J76" s="20"/>
      <c r="K76" s="192" t="s">
        <v>1064</v>
      </c>
      <c r="L76" s="197">
        <v>1</v>
      </c>
      <c r="M76" s="67"/>
      <c r="N76" s="20"/>
      <c r="O76" s="20" t="s">
        <v>1074</v>
      </c>
      <c r="P76" s="20" t="s">
        <v>1075</v>
      </c>
      <c r="Q76" s="20" t="s">
        <v>1076</v>
      </c>
      <c r="R76" s="20"/>
      <c r="S76" s="85"/>
      <c r="T76" s="19"/>
      <c r="U76" s="68"/>
      <c r="V76" s="19"/>
      <c r="W76" s="149"/>
      <c r="X76" s="19"/>
      <c r="Y76" s="19"/>
      <c r="Z76" s="19" t="s">
        <v>1500</v>
      </c>
      <c r="AA76" s="73"/>
      <c r="AB76" s="19"/>
      <c r="AC76" s="23"/>
      <c r="AD76" s="23"/>
      <c r="AE76" s="23"/>
      <c r="AF76" s="23"/>
      <c r="AG76" s="23"/>
      <c r="AH76" s="23"/>
      <c r="AI76" s="19"/>
      <c r="AJ76" s="19"/>
      <c r="AK76" s="83" t="s">
        <v>1061</v>
      </c>
      <c r="AL76" s="83">
        <v>0</v>
      </c>
      <c r="AM76" s="86"/>
      <c r="AN76" s="86"/>
      <c r="AO76" s="21"/>
      <c r="AP76" s="116"/>
      <c r="AQ76" s="116"/>
      <c r="AR76" s="118"/>
    </row>
    <row r="77" spans="1:44" s="5" customFormat="1" ht="79.2" x14ac:dyDescent="0.25">
      <c r="A77" s="162">
        <v>21</v>
      </c>
      <c r="B77" s="74" t="s">
        <v>232</v>
      </c>
      <c r="C77" s="75" t="s">
        <v>1068</v>
      </c>
      <c r="D77" s="75" t="s">
        <v>1457</v>
      </c>
      <c r="E77" s="75" t="s">
        <v>1073</v>
      </c>
      <c r="F77" s="75"/>
      <c r="G77" s="20"/>
      <c r="H77" s="20"/>
      <c r="I77" s="20"/>
      <c r="J77" s="20"/>
      <c r="K77" s="192" t="s">
        <v>1007</v>
      </c>
      <c r="L77" s="197">
        <v>1</v>
      </c>
      <c r="M77" s="67"/>
      <c r="N77" s="20"/>
      <c r="O77" s="20" t="s">
        <v>1077</v>
      </c>
      <c r="P77" s="20" t="s">
        <v>1078</v>
      </c>
      <c r="Q77" s="20" t="s">
        <v>1079</v>
      </c>
      <c r="R77" s="20"/>
      <c r="S77" s="85"/>
      <c r="T77" s="19"/>
      <c r="U77" s="68"/>
      <c r="V77" s="19"/>
      <c r="W77" s="149"/>
      <c r="X77" s="19"/>
      <c r="Y77" s="19" t="s">
        <v>13</v>
      </c>
      <c r="Z77" s="19" t="s">
        <v>1570</v>
      </c>
      <c r="AA77" s="73"/>
      <c r="AB77" s="19"/>
      <c r="AC77" s="23">
        <v>4</v>
      </c>
      <c r="AD77" s="23">
        <v>0</v>
      </c>
      <c r="AE77" s="23">
        <v>0</v>
      </c>
      <c r="AF77" s="23"/>
      <c r="AG77" s="23"/>
      <c r="AH77" s="23"/>
      <c r="AI77" s="19"/>
      <c r="AJ77" s="19"/>
      <c r="AK77" s="83" t="s">
        <v>1061</v>
      </c>
      <c r="AL77" s="83">
        <v>0</v>
      </c>
      <c r="AM77" s="86"/>
      <c r="AN77" s="86"/>
      <c r="AO77" s="21"/>
      <c r="AP77" s="116"/>
      <c r="AQ77" s="116"/>
      <c r="AR77" s="118"/>
    </row>
    <row r="78" spans="1:44" s="5" customFormat="1" ht="118.8" x14ac:dyDescent="0.25">
      <c r="A78" s="162">
        <v>36</v>
      </c>
      <c r="B78" s="74" t="s">
        <v>232</v>
      </c>
      <c r="C78" s="75"/>
      <c r="D78" s="75" t="s">
        <v>1458</v>
      </c>
      <c r="E78" s="75" t="s">
        <v>1123</v>
      </c>
      <c r="F78" s="75"/>
      <c r="G78" s="20"/>
      <c r="H78" s="20"/>
      <c r="I78" s="20"/>
      <c r="J78" s="20"/>
      <c r="K78" s="192" t="s">
        <v>1093</v>
      </c>
      <c r="L78" s="197">
        <v>1</v>
      </c>
      <c r="M78" s="67"/>
      <c r="N78" s="20"/>
      <c r="O78" s="20" t="s">
        <v>1124</v>
      </c>
      <c r="P78" s="20" t="s">
        <v>1125</v>
      </c>
      <c r="Q78" s="20" t="s">
        <v>1126</v>
      </c>
      <c r="R78" s="20"/>
      <c r="S78" s="85" t="s">
        <v>7</v>
      </c>
      <c r="T78" s="19"/>
      <c r="U78" s="68"/>
      <c r="V78" s="19" t="s">
        <v>1491</v>
      </c>
      <c r="W78" s="149"/>
      <c r="X78" s="19"/>
      <c r="Y78" s="19"/>
      <c r="Z78" s="19" t="s">
        <v>1505</v>
      </c>
      <c r="AA78" s="73"/>
      <c r="AB78" s="19"/>
      <c r="AC78" s="23"/>
      <c r="AD78" s="23"/>
      <c r="AE78" s="23"/>
      <c r="AF78" s="23"/>
      <c r="AG78" s="23"/>
      <c r="AH78" s="23"/>
      <c r="AI78" s="19"/>
      <c r="AJ78" s="19"/>
      <c r="AK78" s="83" t="s">
        <v>1138</v>
      </c>
      <c r="AL78" s="83" t="s">
        <v>1139</v>
      </c>
      <c r="AM78" s="86"/>
      <c r="AN78" s="86"/>
      <c r="AO78" s="21"/>
      <c r="AP78" s="116"/>
      <c r="AQ78" s="116"/>
      <c r="AR78" s="118"/>
    </row>
    <row r="79" spans="1:44" s="5" customFormat="1" ht="52.8" x14ac:dyDescent="0.25">
      <c r="A79" s="162">
        <v>37</v>
      </c>
      <c r="B79" s="74" t="s">
        <v>232</v>
      </c>
      <c r="C79" s="75"/>
      <c r="D79" s="75" t="s">
        <v>1458</v>
      </c>
      <c r="E79" s="75" t="s">
        <v>1123</v>
      </c>
      <c r="F79" s="75"/>
      <c r="G79" s="20"/>
      <c r="H79" s="20"/>
      <c r="I79" s="20"/>
      <c r="J79" s="20"/>
      <c r="K79" s="192" t="s">
        <v>1007</v>
      </c>
      <c r="L79" s="197">
        <v>1</v>
      </c>
      <c r="M79" s="67"/>
      <c r="N79" s="20"/>
      <c r="O79" s="20" t="s">
        <v>1127</v>
      </c>
      <c r="P79" s="20" t="s">
        <v>1128</v>
      </c>
      <c r="Q79" s="20" t="s">
        <v>1129</v>
      </c>
      <c r="R79" s="20"/>
      <c r="S79" s="85" t="s">
        <v>7</v>
      </c>
      <c r="T79" s="19" t="s">
        <v>1546</v>
      </c>
      <c r="U79" s="68"/>
      <c r="V79" s="19" t="s">
        <v>1491</v>
      </c>
      <c r="W79" s="149"/>
      <c r="X79" s="19"/>
      <c r="Y79" s="19"/>
      <c r="Z79" s="19" t="s">
        <v>1581</v>
      </c>
      <c r="AA79" s="73"/>
      <c r="AB79" s="19"/>
      <c r="AC79" s="23">
        <v>4</v>
      </c>
      <c r="AD79" s="23">
        <v>0</v>
      </c>
      <c r="AE79" s="23">
        <v>0</v>
      </c>
      <c r="AF79" s="23"/>
      <c r="AG79" s="23"/>
      <c r="AH79" s="23"/>
      <c r="AI79" s="19"/>
      <c r="AJ79" s="19"/>
      <c r="AK79" s="83" t="s">
        <v>1138</v>
      </c>
      <c r="AL79" s="83" t="s">
        <v>1139</v>
      </c>
      <c r="AM79" s="86"/>
      <c r="AN79" s="86"/>
      <c r="AO79" s="21"/>
      <c r="AP79" s="116"/>
      <c r="AQ79" s="116"/>
      <c r="AR79" s="118"/>
    </row>
    <row r="80" spans="1:44" s="5" customFormat="1" ht="92.4" x14ac:dyDescent="0.25">
      <c r="A80" s="162">
        <v>89</v>
      </c>
      <c r="B80" s="74" t="s">
        <v>232</v>
      </c>
      <c r="C80" s="75" t="s">
        <v>1080</v>
      </c>
      <c r="D80" s="75" t="s">
        <v>1459</v>
      </c>
      <c r="E80" s="75" t="s">
        <v>1244</v>
      </c>
      <c r="F80" s="75"/>
      <c r="G80" s="20"/>
      <c r="H80" s="20"/>
      <c r="I80" s="20"/>
      <c r="J80" s="20"/>
      <c r="K80" s="192" t="s">
        <v>1093</v>
      </c>
      <c r="L80" s="197">
        <v>1</v>
      </c>
      <c r="M80" s="67"/>
      <c r="N80" s="20"/>
      <c r="O80" s="20" t="s">
        <v>1245</v>
      </c>
      <c r="P80" s="20" t="s">
        <v>1246</v>
      </c>
      <c r="Q80" s="20"/>
      <c r="R80" s="20"/>
      <c r="S80" s="85"/>
      <c r="T80" s="19"/>
      <c r="U80" s="68"/>
      <c r="V80" s="19"/>
      <c r="W80" s="149"/>
      <c r="X80" s="19"/>
      <c r="Y80" s="19" t="s">
        <v>12</v>
      </c>
      <c r="Z80" s="19" t="s">
        <v>1493</v>
      </c>
      <c r="AA80" s="73">
        <v>42857</v>
      </c>
      <c r="AB80" s="19" t="s">
        <v>1489</v>
      </c>
      <c r="AC80" s="23">
        <v>5</v>
      </c>
      <c r="AD80" s="23">
        <v>0</v>
      </c>
      <c r="AE80" s="23">
        <v>0</v>
      </c>
      <c r="AF80" s="23"/>
      <c r="AG80" s="23"/>
      <c r="AH80" s="23"/>
      <c r="AI80" s="19"/>
      <c r="AJ80" s="19"/>
      <c r="AK80" s="83" t="s">
        <v>1506</v>
      </c>
      <c r="AL80" s="83" t="s">
        <v>1519</v>
      </c>
      <c r="AM80" s="86"/>
      <c r="AN80" s="86"/>
      <c r="AO80" s="21"/>
      <c r="AP80" s="116"/>
      <c r="AQ80" s="116"/>
      <c r="AR80" s="118"/>
    </row>
    <row r="81" spans="1:44" s="5" customFormat="1" ht="105.6" x14ac:dyDescent="0.25">
      <c r="A81" s="162">
        <v>90</v>
      </c>
      <c r="B81" s="74" t="s">
        <v>232</v>
      </c>
      <c r="C81" s="75" t="s">
        <v>1080</v>
      </c>
      <c r="D81" s="75" t="s">
        <v>1459</v>
      </c>
      <c r="E81" s="75" t="s">
        <v>1247</v>
      </c>
      <c r="F81" s="75"/>
      <c r="G81" s="20"/>
      <c r="H81" s="20"/>
      <c r="I81" s="20"/>
      <c r="J81" s="20"/>
      <c r="K81" s="192" t="s">
        <v>1093</v>
      </c>
      <c r="L81" s="197">
        <v>1</v>
      </c>
      <c r="M81" s="67"/>
      <c r="N81" s="20"/>
      <c r="O81" s="20" t="s">
        <v>1248</v>
      </c>
      <c r="P81" s="20" t="s">
        <v>1249</v>
      </c>
      <c r="Q81" s="20"/>
      <c r="R81" s="20"/>
      <c r="S81" s="85"/>
      <c r="T81" s="19"/>
      <c r="U81" s="68"/>
      <c r="V81" s="19"/>
      <c r="W81" s="149"/>
      <c r="X81" s="19"/>
      <c r="Y81" s="19" t="s">
        <v>12</v>
      </c>
      <c r="Z81" s="19" t="s">
        <v>1494</v>
      </c>
      <c r="AA81" s="73">
        <v>42857</v>
      </c>
      <c r="AB81" s="19" t="s">
        <v>1489</v>
      </c>
      <c r="AC81" s="23">
        <v>5</v>
      </c>
      <c r="AD81" s="23">
        <v>0</v>
      </c>
      <c r="AE81" s="23">
        <v>0</v>
      </c>
      <c r="AF81" s="23"/>
      <c r="AG81" s="23"/>
      <c r="AH81" s="23"/>
      <c r="AI81" s="19"/>
      <c r="AJ81" s="19"/>
      <c r="AK81" s="83" t="s">
        <v>1506</v>
      </c>
      <c r="AL81" s="83" t="s">
        <v>1519</v>
      </c>
      <c r="AM81" s="86"/>
      <c r="AN81" s="86"/>
      <c r="AO81" s="21"/>
      <c r="AP81" s="116"/>
      <c r="AQ81" s="116"/>
      <c r="AR81" s="118"/>
    </row>
    <row r="82" spans="1:44" s="5" customFormat="1" ht="105.6" x14ac:dyDescent="0.25">
      <c r="A82" s="162">
        <v>91</v>
      </c>
      <c r="B82" s="74" t="s">
        <v>232</v>
      </c>
      <c r="C82" s="75" t="s">
        <v>1080</v>
      </c>
      <c r="D82" s="75" t="s">
        <v>1459</v>
      </c>
      <c r="E82" s="75" t="s">
        <v>1250</v>
      </c>
      <c r="F82" s="75"/>
      <c r="G82" s="20"/>
      <c r="H82" s="20"/>
      <c r="I82" s="20"/>
      <c r="J82" s="20"/>
      <c r="K82" s="192" t="s">
        <v>1093</v>
      </c>
      <c r="L82" s="197">
        <v>1</v>
      </c>
      <c r="M82" s="67"/>
      <c r="N82" s="20"/>
      <c r="O82" s="20" t="s">
        <v>1251</v>
      </c>
      <c r="P82" s="20" t="s">
        <v>1252</v>
      </c>
      <c r="Q82" s="20"/>
      <c r="R82" s="20"/>
      <c r="S82" s="85"/>
      <c r="T82" s="19"/>
      <c r="U82" s="68"/>
      <c r="V82" s="19"/>
      <c r="W82" s="149"/>
      <c r="X82" s="19"/>
      <c r="Y82" s="19"/>
      <c r="Z82" s="19" t="s">
        <v>1495</v>
      </c>
      <c r="AA82" s="73"/>
      <c r="AB82" s="19"/>
      <c r="AC82" s="23"/>
      <c r="AD82" s="23"/>
      <c r="AE82" s="23"/>
      <c r="AF82" s="23"/>
      <c r="AG82" s="23"/>
      <c r="AH82" s="23"/>
      <c r="AI82" s="19"/>
      <c r="AJ82" s="19"/>
      <c r="AK82" s="83" t="s">
        <v>1506</v>
      </c>
      <c r="AL82" s="83" t="s">
        <v>1519</v>
      </c>
      <c r="AM82" s="86"/>
      <c r="AN82" s="86"/>
      <c r="AO82" s="21"/>
      <c r="AP82" s="116"/>
      <c r="AQ82" s="116"/>
      <c r="AR82" s="118"/>
    </row>
    <row r="83" spans="1:44" s="5" customFormat="1" ht="105.6" x14ac:dyDescent="0.25">
      <c r="A83" s="162">
        <v>92</v>
      </c>
      <c r="B83" s="74" t="s">
        <v>232</v>
      </c>
      <c r="C83" s="75" t="s">
        <v>1080</v>
      </c>
      <c r="D83" s="75" t="s">
        <v>1459</v>
      </c>
      <c r="E83" s="75" t="s">
        <v>1250</v>
      </c>
      <c r="F83" s="75"/>
      <c r="G83" s="20"/>
      <c r="H83" s="20"/>
      <c r="I83" s="20"/>
      <c r="J83" s="20"/>
      <c r="K83" s="192" t="s">
        <v>1093</v>
      </c>
      <c r="L83" s="197">
        <v>1</v>
      </c>
      <c r="M83" s="67"/>
      <c r="N83" s="20"/>
      <c r="O83" s="20" t="s">
        <v>1253</v>
      </c>
      <c r="P83" s="20" t="s">
        <v>1254</v>
      </c>
      <c r="Q83" s="20"/>
      <c r="R83" s="20"/>
      <c r="S83" s="85"/>
      <c r="T83" s="19"/>
      <c r="U83" s="68"/>
      <c r="V83" s="19"/>
      <c r="W83" s="149"/>
      <c r="X83" s="19"/>
      <c r="Y83" s="19"/>
      <c r="Z83" s="19" t="s">
        <v>1495</v>
      </c>
      <c r="AA83" s="73"/>
      <c r="AB83" s="19"/>
      <c r="AC83" s="23"/>
      <c r="AD83" s="23"/>
      <c r="AE83" s="23"/>
      <c r="AF83" s="23"/>
      <c r="AG83" s="23"/>
      <c r="AH83" s="23"/>
      <c r="AI83" s="19"/>
      <c r="AJ83" s="19"/>
      <c r="AK83" s="83" t="s">
        <v>1506</v>
      </c>
      <c r="AL83" s="83" t="s">
        <v>1519</v>
      </c>
      <c r="AM83" s="86"/>
      <c r="AN83" s="86"/>
      <c r="AO83" s="21"/>
      <c r="AP83" s="116"/>
      <c r="AQ83" s="116"/>
      <c r="AR83" s="118"/>
    </row>
    <row r="84" spans="1:44" s="5" customFormat="1" ht="105.6" x14ac:dyDescent="0.25">
      <c r="A84" s="162">
        <v>93</v>
      </c>
      <c r="B84" s="74" t="s">
        <v>232</v>
      </c>
      <c r="C84" s="75" t="s">
        <v>1080</v>
      </c>
      <c r="D84" s="75" t="s">
        <v>1459</v>
      </c>
      <c r="E84" s="75" t="s">
        <v>1255</v>
      </c>
      <c r="F84" s="75"/>
      <c r="G84" s="20"/>
      <c r="H84" s="20"/>
      <c r="I84" s="20"/>
      <c r="J84" s="20"/>
      <c r="K84" s="192" t="s">
        <v>1093</v>
      </c>
      <c r="L84" s="197">
        <v>1</v>
      </c>
      <c r="M84" s="67"/>
      <c r="N84" s="20"/>
      <c r="O84" s="20" t="s">
        <v>1256</v>
      </c>
      <c r="P84" s="20" t="s">
        <v>1257</v>
      </c>
      <c r="Q84" s="20"/>
      <c r="R84" s="20"/>
      <c r="S84" s="85"/>
      <c r="T84" s="19"/>
      <c r="U84" s="68"/>
      <c r="V84" s="19"/>
      <c r="W84" s="149"/>
      <c r="X84" s="19"/>
      <c r="Y84" s="19"/>
      <c r="Z84" s="19" t="s">
        <v>1495</v>
      </c>
      <c r="AA84" s="73"/>
      <c r="AB84" s="19"/>
      <c r="AC84" s="23"/>
      <c r="AD84" s="23"/>
      <c r="AE84" s="23"/>
      <c r="AF84" s="23"/>
      <c r="AG84" s="23"/>
      <c r="AH84" s="23"/>
      <c r="AI84" s="19"/>
      <c r="AJ84" s="19"/>
      <c r="AK84" s="83" t="s">
        <v>1506</v>
      </c>
      <c r="AL84" s="83" t="s">
        <v>1519</v>
      </c>
      <c r="AM84" s="86"/>
      <c r="AN84" s="86"/>
      <c r="AO84" s="21"/>
      <c r="AP84" s="116"/>
      <c r="AQ84" s="116"/>
      <c r="AR84" s="118"/>
    </row>
    <row r="85" spans="1:44" s="5" customFormat="1" ht="92.4" x14ac:dyDescent="0.25">
      <c r="A85" s="162">
        <v>94</v>
      </c>
      <c r="B85" s="74" t="s">
        <v>232</v>
      </c>
      <c r="C85" s="75" t="s">
        <v>1080</v>
      </c>
      <c r="D85" s="75" t="s">
        <v>1459</v>
      </c>
      <c r="E85" s="75" t="s">
        <v>1081</v>
      </c>
      <c r="F85" s="75"/>
      <c r="G85" s="20"/>
      <c r="H85" s="20"/>
      <c r="I85" s="20"/>
      <c r="J85" s="20"/>
      <c r="K85" s="192" t="s">
        <v>1093</v>
      </c>
      <c r="L85" s="197">
        <v>1</v>
      </c>
      <c r="M85" s="67"/>
      <c r="N85" s="20"/>
      <c r="O85" s="20"/>
      <c r="P85" s="20" t="s">
        <v>1258</v>
      </c>
      <c r="Q85" s="20" t="s">
        <v>1259</v>
      </c>
      <c r="R85" s="20"/>
      <c r="S85" s="85"/>
      <c r="T85" s="19"/>
      <c r="U85" s="68"/>
      <c r="V85" s="19"/>
      <c r="W85" s="149"/>
      <c r="X85" s="19"/>
      <c r="Y85" s="19" t="s">
        <v>12</v>
      </c>
      <c r="Z85" s="19" t="s">
        <v>1496</v>
      </c>
      <c r="AA85" s="73">
        <v>42857</v>
      </c>
      <c r="AB85" s="19" t="s">
        <v>1497</v>
      </c>
      <c r="AC85" s="23">
        <v>5</v>
      </c>
      <c r="AD85" s="23">
        <v>0</v>
      </c>
      <c r="AE85" s="23">
        <v>0</v>
      </c>
      <c r="AF85" s="23"/>
      <c r="AG85" s="23"/>
      <c r="AH85" s="23"/>
      <c r="AI85" s="19"/>
      <c r="AJ85" s="19"/>
      <c r="AK85" s="83" t="s">
        <v>1506</v>
      </c>
      <c r="AL85" s="83" t="s">
        <v>1519</v>
      </c>
      <c r="AM85" s="86"/>
      <c r="AN85" s="86"/>
      <c r="AO85" s="21"/>
      <c r="AP85" s="116"/>
      <c r="AQ85" s="116"/>
      <c r="AR85" s="118"/>
    </row>
    <row r="86" spans="1:44" s="5" customFormat="1" ht="52.8" x14ac:dyDescent="0.25">
      <c r="A86" s="162">
        <v>51</v>
      </c>
      <c r="B86" s="74" t="s">
        <v>232</v>
      </c>
      <c r="C86" s="75"/>
      <c r="D86" s="75" t="s">
        <v>1459</v>
      </c>
      <c r="E86" s="75" t="s">
        <v>1149</v>
      </c>
      <c r="F86" s="75"/>
      <c r="G86" s="20"/>
      <c r="H86" s="20"/>
      <c r="I86" s="20"/>
      <c r="J86" s="20"/>
      <c r="K86" s="192" t="s">
        <v>1007</v>
      </c>
      <c r="L86" s="197">
        <v>1</v>
      </c>
      <c r="M86" s="67"/>
      <c r="N86" s="20"/>
      <c r="O86" s="20" t="s">
        <v>1150</v>
      </c>
      <c r="P86" s="20"/>
      <c r="Q86" s="20" t="s">
        <v>1151</v>
      </c>
      <c r="R86" s="20"/>
      <c r="S86" s="85"/>
      <c r="T86" s="19"/>
      <c r="U86" s="68"/>
      <c r="V86" s="19" t="s">
        <v>1515</v>
      </c>
      <c r="W86" s="149"/>
      <c r="X86" s="19"/>
      <c r="Y86" s="19" t="s">
        <v>13</v>
      </c>
      <c r="Z86" s="19" t="s">
        <v>1571</v>
      </c>
      <c r="AA86" s="73"/>
      <c r="AB86" s="19"/>
      <c r="AC86" s="23">
        <v>3</v>
      </c>
      <c r="AD86" s="23">
        <v>0</v>
      </c>
      <c r="AE86" s="23">
        <v>1</v>
      </c>
      <c r="AF86" s="23"/>
      <c r="AG86" s="23"/>
      <c r="AH86" s="23"/>
      <c r="AI86" s="19"/>
      <c r="AJ86" s="19"/>
      <c r="AK86" s="83" t="s">
        <v>1140</v>
      </c>
      <c r="AL86" s="83" t="s">
        <v>1141</v>
      </c>
      <c r="AM86" s="86" t="s">
        <v>1140</v>
      </c>
      <c r="AN86" s="86" t="s">
        <v>558</v>
      </c>
      <c r="AO86" s="21"/>
      <c r="AP86" s="116"/>
      <c r="AQ86" s="116"/>
      <c r="AR86" s="118"/>
    </row>
    <row r="87" spans="1:44" s="5" customFormat="1" ht="52.8" x14ac:dyDescent="0.25">
      <c r="A87" s="162">
        <v>22</v>
      </c>
      <c r="B87" s="74" t="s">
        <v>232</v>
      </c>
      <c r="C87" s="75" t="s">
        <v>1080</v>
      </c>
      <c r="D87" s="75" t="s">
        <v>1462</v>
      </c>
      <c r="E87" s="75" t="s">
        <v>1081</v>
      </c>
      <c r="F87" s="75"/>
      <c r="G87" s="20"/>
      <c r="H87" s="20"/>
      <c r="I87" s="20"/>
      <c r="J87" s="20"/>
      <c r="K87" s="192" t="s">
        <v>1064</v>
      </c>
      <c r="L87" s="197">
        <v>1</v>
      </c>
      <c r="M87" s="67"/>
      <c r="N87" s="20"/>
      <c r="O87" s="20" t="s">
        <v>1082</v>
      </c>
      <c r="P87" s="20" t="s">
        <v>1083</v>
      </c>
      <c r="Q87" s="20" t="s">
        <v>1084</v>
      </c>
      <c r="R87" s="20"/>
      <c r="S87" s="85"/>
      <c r="T87" s="19"/>
      <c r="U87" s="68"/>
      <c r="V87" s="19"/>
      <c r="W87" s="149"/>
      <c r="X87" s="19"/>
      <c r="Y87" s="19"/>
      <c r="Z87" s="19" t="s">
        <v>1500</v>
      </c>
      <c r="AA87" s="73"/>
      <c r="AB87" s="19"/>
      <c r="AC87" s="23"/>
      <c r="AD87" s="23"/>
      <c r="AE87" s="23"/>
      <c r="AF87" s="23"/>
      <c r="AG87" s="23"/>
      <c r="AH87" s="23"/>
      <c r="AI87" s="19"/>
      <c r="AJ87" s="19"/>
      <c r="AK87" s="83" t="s">
        <v>1061</v>
      </c>
      <c r="AL87" s="83">
        <v>0</v>
      </c>
      <c r="AM87" s="86"/>
      <c r="AN87" s="86"/>
      <c r="AO87" s="21"/>
      <c r="AP87" s="116"/>
      <c r="AQ87" s="116"/>
      <c r="AR87" s="118"/>
    </row>
    <row r="88" spans="1:44" s="5" customFormat="1" ht="39.6" x14ac:dyDescent="0.25">
      <c r="A88" s="162">
        <v>48</v>
      </c>
      <c r="B88" s="74" t="s">
        <v>232</v>
      </c>
      <c r="C88" s="75"/>
      <c r="D88" s="75" t="s">
        <v>1462</v>
      </c>
      <c r="E88" s="75" t="s">
        <v>1143</v>
      </c>
      <c r="F88" s="75"/>
      <c r="G88" s="20"/>
      <c r="H88" s="20"/>
      <c r="I88" s="20"/>
      <c r="J88" s="20"/>
      <c r="K88" s="192" t="s">
        <v>1064</v>
      </c>
      <c r="L88" s="197">
        <v>1</v>
      </c>
      <c r="M88" s="67"/>
      <c r="N88" s="20"/>
      <c r="O88" s="20" t="s">
        <v>1144</v>
      </c>
      <c r="P88" s="20" t="s">
        <v>1145</v>
      </c>
      <c r="Q88" s="20"/>
      <c r="R88" s="20"/>
      <c r="S88" s="85"/>
      <c r="T88" s="19"/>
      <c r="U88" s="68"/>
      <c r="V88" s="19"/>
      <c r="W88" s="149"/>
      <c r="X88" s="19"/>
      <c r="Y88" s="19"/>
      <c r="Z88" s="19" t="s">
        <v>1500</v>
      </c>
      <c r="AA88" s="73"/>
      <c r="AB88" s="19"/>
      <c r="AC88" s="23"/>
      <c r="AD88" s="23"/>
      <c r="AE88" s="23"/>
      <c r="AF88" s="23"/>
      <c r="AG88" s="23"/>
      <c r="AH88" s="23"/>
      <c r="AI88" s="19"/>
      <c r="AJ88" s="19"/>
      <c r="AK88" s="83" t="s">
        <v>1140</v>
      </c>
      <c r="AL88" s="83" t="s">
        <v>1141</v>
      </c>
      <c r="AM88" s="86" t="s">
        <v>1140</v>
      </c>
      <c r="AN88" s="86" t="s">
        <v>558</v>
      </c>
      <c r="AO88" s="21"/>
      <c r="AP88" s="116"/>
      <c r="AQ88" s="116"/>
      <c r="AR88" s="118"/>
    </row>
    <row r="89" spans="1:44" s="5" customFormat="1" ht="92.4" x14ac:dyDescent="0.25">
      <c r="A89" s="162">
        <v>105</v>
      </c>
      <c r="B89" s="74" t="s">
        <v>232</v>
      </c>
      <c r="C89" s="75" t="s">
        <v>1080</v>
      </c>
      <c r="D89" s="75" t="s">
        <v>1462</v>
      </c>
      <c r="E89" s="75" t="s">
        <v>1284</v>
      </c>
      <c r="F89" s="75"/>
      <c r="G89" s="20"/>
      <c r="H89" s="20"/>
      <c r="I89" s="20"/>
      <c r="J89" s="20"/>
      <c r="K89" s="192" t="s">
        <v>1093</v>
      </c>
      <c r="L89" s="197">
        <v>1</v>
      </c>
      <c r="M89" s="67"/>
      <c r="N89" s="20"/>
      <c r="O89" s="20" t="s">
        <v>1286</v>
      </c>
      <c r="P89" s="20" t="s">
        <v>1287</v>
      </c>
      <c r="Q89" s="20" t="s">
        <v>1288</v>
      </c>
      <c r="R89" s="20"/>
      <c r="S89" s="85"/>
      <c r="T89" s="19"/>
      <c r="U89" s="68"/>
      <c r="V89" s="19"/>
      <c r="W89" s="149"/>
      <c r="X89" s="19"/>
      <c r="Y89" s="19"/>
      <c r="Z89" s="19" t="s">
        <v>1526</v>
      </c>
      <c r="AA89" s="73"/>
      <c r="AB89" s="19"/>
      <c r="AC89" s="23">
        <v>2</v>
      </c>
      <c r="AD89" s="23">
        <v>0</v>
      </c>
      <c r="AE89" s="23">
        <v>2</v>
      </c>
      <c r="AF89" s="23"/>
      <c r="AG89" s="23"/>
      <c r="AH89" s="23"/>
      <c r="AI89" s="19"/>
      <c r="AJ89" s="19"/>
      <c r="AK89" s="83" t="s">
        <v>1506</v>
      </c>
      <c r="AL89" s="83">
        <f>IF(K89&lt;&gt;"",SubByOrg,"")</f>
        <v>0</v>
      </c>
      <c r="AM89" s="86"/>
      <c r="AN89" s="86"/>
      <c r="AO89" s="21"/>
      <c r="AP89" s="116"/>
      <c r="AQ89" s="116"/>
      <c r="AR89" s="118"/>
    </row>
    <row r="90" spans="1:44" s="5" customFormat="1" ht="92.4" x14ac:dyDescent="0.25">
      <c r="A90" s="162">
        <v>23</v>
      </c>
      <c r="B90" s="74" t="s">
        <v>232</v>
      </c>
      <c r="C90" s="75" t="s">
        <v>1080</v>
      </c>
      <c r="D90" s="75" t="s">
        <v>1469</v>
      </c>
      <c r="E90" s="75" t="s">
        <v>1085</v>
      </c>
      <c r="F90" s="75"/>
      <c r="G90" s="20"/>
      <c r="H90" s="20"/>
      <c r="I90" s="20"/>
      <c r="J90" s="20"/>
      <c r="K90" s="192" t="s">
        <v>1064</v>
      </c>
      <c r="L90" s="197">
        <v>1</v>
      </c>
      <c r="M90" s="67"/>
      <c r="N90" s="20"/>
      <c r="O90" s="20" t="s">
        <v>1086</v>
      </c>
      <c r="P90" s="20" t="s">
        <v>1087</v>
      </c>
      <c r="Q90" s="20" t="s">
        <v>1088</v>
      </c>
      <c r="R90" s="20"/>
      <c r="S90" s="85"/>
      <c r="T90" s="19"/>
      <c r="U90" s="68"/>
      <c r="V90" s="19"/>
      <c r="W90" s="149"/>
      <c r="X90" s="19"/>
      <c r="Y90" s="19"/>
      <c r="Z90" s="19" t="s">
        <v>1500</v>
      </c>
      <c r="AA90" s="73"/>
      <c r="AB90" s="19"/>
      <c r="AC90" s="23"/>
      <c r="AD90" s="23"/>
      <c r="AE90" s="23"/>
      <c r="AF90" s="23"/>
      <c r="AG90" s="23"/>
      <c r="AH90" s="23"/>
      <c r="AI90" s="19"/>
      <c r="AJ90" s="19"/>
      <c r="AK90" s="83" t="s">
        <v>1061</v>
      </c>
      <c r="AL90" s="83">
        <v>0</v>
      </c>
      <c r="AM90" s="86"/>
      <c r="AN90" s="86"/>
      <c r="AO90" s="21"/>
      <c r="AP90" s="116"/>
      <c r="AQ90" s="116"/>
      <c r="AR90" s="118"/>
    </row>
    <row r="91" spans="1:44" s="5" customFormat="1" ht="118.8" x14ac:dyDescent="0.25">
      <c r="A91" s="162">
        <v>24</v>
      </c>
      <c r="B91" s="74" t="s">
        <v>232</v>
      </c>
      <c r="C91" s="75" t="s">
        <v>1080</v>
      </c>
      <c r="D91" s="75" t="s">
        <v>1469</v>
      </c>
      <c r="E91" s="75" t="s">
        <v>1085</v>
      </c>
      <c r="F91" s="75"/>
      <c r="G91" s="20"/>
      <c r="H91" s="20"/>
      <c r="I91" s="20"/>
      <c r="J91" s="20"/>
      <c r="K91" s="192" t="s">
        <v>1007</v>
      </c>
      <c r="L91" s="197">
        <v>1</v>
      </c>
      <c r="M91" s="67"/>
      <c r="N91" s="20"/>
      <c r="O91" s="20" t="s">
        <v>1089</v>
      </c>
      <c r="P91" s="20" t="s">
        <v>1090</v>
      </c>
      <c r="Q91" s="20" t="s">
        <v>1091</v>
      </c>
      <c r="R91" s="20"/>
      <c r="S91" s="85"/>
      <c r="T91" s="19"/>
      <c r="U91" s="68"/>
      <c r="V91" s="19"/>
      <c r="W91" s="149"/>
      <c r="X91" s="19"/>
      <c r="Y91" s="19" t="s">
        <v>12</v>
      </c>
      <c r="Z91" s="19" t="s">
        <v>1572</v>
      </c>
      <c r="AA91" s="73"/>
      <c r="AB91" s="19"/>
      <c r="AC91" s="23">
        <v>4</v>
      </c>
      <c r="AD91" s="23">
        <v>0</v>
      </c>
      <c r="AE91" s="23">
        <v>0</v>
      </c>
      <c r="AF91" s="23"/>
      <c r="AG91" s="23"/>
      <c r="AH91" s="23"/>
      <c r="AI91" s="19"/>
      <c r="AJ91" s="19"/>
      <c r="AK91" s="83" t="s">
        <v>1061</v>
      </c>
      <c r="AL91" s="83">
        <v>0</v>
      </c>
      <c r="AM91" s="86"/>
      <c r="AN91" s="86"/>
      <c r="AO91" s="21"/>
      <c r="AP91" s="116"/>
      <c r="AQ91" s="116"/>
      <c r="AR91" s="118"/>
    </row>
    <row r="92" spans="1:44" s="5" customFormat="1" ht="105.6" x14ac:dyDescent="0.25">
      <c r="A92" s="162">
        <v>31</v>
      </c>
      <c r="B92" s="74" t="s">
        <v>232</v>
      </c>
      <c r="C92" s="75"/>
      <c r="D92" s="75" t="s">
        <v>1469</v>
      </c>
      <c r="E92" s="75" t="s">
        <v>1085</v>
      </c>
      <c r="F92" s="75"/>
      <c r="G92" s="20"/>
      <c r="H92" s="20"/>
      <c r="I92" s="20"/>
      <c r="J92" s="20"/>
      <c r="K92" s="192" t="s">
        <v>1064</v>
      </c>
      <c r="L92" s="197">
        <v>1</v>
      </c>
      <c r="M92" s="67"/>
      <c r="N92" s="20"/>
      <c r="O92" s="20" t="s">
        <v>1089</v>
      </c>
      <c r="P92" s="20" t="s">
        <v>1111</v>
      </c>
      <c r="Q92" s="20"/>
      <c r="R92" s="20" t="s">
        <v>1112</v>
      </c>
      <c r="S92" s="85"/>
      <c r="T92" s="19"/>
      <c r="U92" s="68"/>
      <c r="V92" s="19"/>
      <c r="W92" s="149"/>
      <c r="X92" s="19"/>
      <c r="Y92" s="19"/>
      <c r="Z92" s="19" t="s">
        <v>1500</v>
      </c>
      <c r="AA92" s="73"/>
      <c r="AB92" s="19"/>
      <c r="AC92" s="23"/>
      <c r="AD92" s="23"/>
      <c r="AE92" s="23"/>
      <c r="AF92" s="23"/>
      <c r="AG92" s="23"/>
      <c r="AH92" s="23"/>
      <c r="AI92" s="19"/>
      <c r="AJ92" s="19"/>
      <c r="AK92" s="83" t="s">
        <v>1138</v>
      </c>
      <c r="AL92" s="83" t="s">
        <v>1139</v>
      </c>
      <c r="AM92" s="86"/>
      <c r="AN92" s="86"/>
      <c r="AO92" s="21"/>
      <c r="AP92" s="116"/>
      <c r="AQ92" s="116"/>
      <c r="AR92" s="118"/>
    </row>
    <row r="93" spans="1:44" s="5" customFormat="1" ht="92.4" x14ac:dyDescent="0.25">
      <c r="A93" s="162">
        <v>32</v>
      </c>
      <c r="B93" s="74" t="s">
        <v>232</v>
      </c>
      <c r="C93" s="75"/>
      <c r="D93" s="75" t="s">
        <v>1469</v>
      </c>
      <c r="E93" s="75" t="s">
        <v>1085</v>
      </c>
      <c r="F93" s="75"/>
      <c r="G93" s="20"/>
      <c r="H93" s="20"/>
      <c r="I93" s="20"/>
      <c r="J93" s="20"/>
      <c r="K93" s="192" t="s">
        <v>1064</v>
      </c>
      <c r="L93" s="197">
        <v>1</v>
      </c>
      <c r="M93" s="67"/>
      <c r="N93" s="20"/>
      <c r="O93" s="20" t="s">
        <v>1086</v>
      </c>
      <c r="P93" s="20" t="s">
        <v>1113</v>
      </c>
      <c r="Q93" s="20"/>
      <c r="R93" s="20" t="s">
        <v>1112</v>
      </c>
      <c r="S93" s="85"/>
      <c r="T93" s="19"/>
      <c r="U93" s="68"/>
      <c r="V93" s="19"/>
      <c r="W93" s="149"/>
      <c r="X93" s="19"/>
      <c r="Y93" s="19"/>
      <c r="Z93" s="19" t="s">
        <v>1500</v>
      </c>
      <c r="AA93" s="73"/>
      <c r="AB93" s="19"/>
      <c r="AC93" s="23"/>
      <c r="AD93" s="23"/>
      <c r="AE93" s="23"/>
      <c r="AF93" s="23"/>
      <c r="AG93" s="23"/>
      <c r="AH93" s="23"/>
      <c r="AI93" s="19"/>
      <c r="AJ93" s="19"/>
      <c r="AK93" s="83" t="s">
        <v>1138</v>
      </c>
      <c r="AL93" s="83" t="s">
        <v>1139</v>
      </c>
      <c r="AM93" s="86"/>
      <c r="AN93" s="86"/>
      <c r="AO93" s="21"/>
      <c r="AP93" s="116"/>
      <c r="AQ93" s="116"/>
      <c r="AR93" s="118"/>
    </row>
    <row r="94" spans="1:44" s="5" customFormat="1" ht="105.6" x14ac:dyDescent="0.25">
      <c r="A94" s="162">
        <v>44</v>
      </c>
      <c r="B94" s="74" t="s">
        <v>232</v>
      </c>
      <c r="C94" s="75"/>
      <c r="D94" s="75" t="s">
        <v>1469</v>
      </c>
      <c r="E94" s="75" t="s">
        <v>1085</v>
      </c>
      <c r="F94" s="75"/>
      <c r="G94" s="20"/>
      <c r="H94" s="20"/>
      <c r="I94" s="20"/>
      <c r="J94" s="128"/>
      <c r="K94" s="192" t="s">
        <v>1064</v>
      </c>
      <c r="L94" s="197">
        <v>1</v>
      </c>
      <c r="M94" s="67"/>
      <c r="N94" s="20"/>
      <c r="O94" s="20" t="s">
        <v>1089</v>
      </c>
      <c r="P94" s="20" t="s">
        <v>1111</v>
      </c>
      <c r="Q94" s="20"/>
      <c r="R94" s="20" t="s">
        <v>1112</v>
      </c>
      <c r="S94" s="85"/>
      <c r="T94" s="19"/>
      <c r="U94" s="68"/>
      <c r="V94" s="19"/>
      <c r="W94" s="149"/>
      <c r="X94" s="19"/>
      <c r="Y94" s="19"/>
      <c r="Z94" s="19" t="s">
        <v>1500</v>
      </c>
      <c r="AA94" s="73"/>
      <c r="AB94" s="19"/>
      <c r="AC94" s="23"/>
      <c r="AD94" s="23"/>
      <c r="AE94" s="23"/>
      <c r="AF94" s="23"/>
      <c r="AG94" s="23"/>
      <c r="AH94" s="23"/>
      <c r="AI94" s="19"/>
      <c r="AJ94" s="19"/>
      <c r="AK94" s="83" t="s">
        <v>1140</v>
      </c>
      <c r="AL94" s="83" t="s">
        <v>1141</v>
      </c>
      <c r="AM94" s="86" t="s">
        <v>1140</v>
      </c>
      <c r="AN94" s="86" t="s">
        <v>558</v>
      </c>
      <c r="AO94" s="21"/>
      <c r="AP94" s="116"/>
      <c r="AQ94" s="116"/>
      <c r="AR94" s="118"/>
    </row>
    <row r="95" spans="1:44" s="5" customFormat="1" ht="92.4" x14ac:dyDescent="0.25">
      <c r="A95" s="162">
        <v>45</v>
      </c>
      <c r="B95" s="74" t="s">
        <v>232</v>
      </c>
      <c r="C95" s="75"/>
      <c r="D95" s="75" t="s">
        <v>1469</v>
      </c>
      <c r="E95" s="75" t="s">
        <v>1085</v>
      </c>
      <c r="F95" s="75"/>
      <c r="G95" s="20"/>
      <c r="H95" s="20"/>
      <c r="I95" s="20"/>
      <c r="J95" s="128"/>
      <c r="K95" s="192" t="s">
        <v>1064</v>
      </c>
      <c r="L95" s="197">
        <v>1</v>
      </c>
      <c r="M95" s="67"/>
      <c r="N95" s="20"/>
      <c r="O95" s="20" t="s">
        <v>1086</v>
      </c>
      <c r="P95" s="20" t="s">
        <v>1113</v>
      </c>
      <c r="Q95" s="20"/>
      <c r="R95" s="20" t="s">
        <v>1112</v>
      </c>
      <c r="S95" s="85"/>
      <c r="T95" s="19"/>
      <c r="U95" s="68"/>
      <c r="V95" s="19"/>
      <c r="W95" s="149"/>
      <c r="X95" s="19"/>
      <c r="Y95" s="19"/>
      <c r="Z95" s="19" t="s">
        <v>1500</v>
      </c>
      <c r="AA95" s="73"/>
      <c r="AB95" s="19"/>
      <c r="AC95" s="23"/>
      <c r="AD95" s="23"/>
      <c r="AE95" s="23"/>
      <c r="AF95" s="23"/>
      <c r="AG95" s="23"/>
      <c r="AH95" s="23"/>
      <c r="AI95" s="19"/>
      <c r="AJ95" s="19"/>
      <c r="AK95" s="83" t="s">
        <v>1140</v>
      </c>
      <c r="AL95" s="83" t="s">
        <v>1141</v>
      </c>
      <c r="AM95" s="86" t="s">
        <v>1140</v>
      </c>
      <c r="AN95" s="86" t="s">
        <v>558</v>
      </c>
      <c r="AO95" s="21"/>
      <c r="AP95" s="116"/>
      <c r="AQ95" s="116"/>
      <c r="AR95" s="118"/>
    </row>
    <row r="96" spans="1:44" s="5" customFormat="1" ht="198" x14ac:dyDescent="0.25">
      <c r="A96" s="162">
        <v>95</v>
      </c>
      <c r="B96" s="74" t="s">
        <v>232</v>
      </c>
      <c r="C96" s="75" t="s">
        <v>1080</v>
      </c>
      <c r="D96" s="75" t="s">
        <v>1460</v>
      </c>
      <c r="E96" s="75" t="s">
        <v>1260</v>
      </c>
      <c r="F96" s="75"/>
      <c r="G96" s="20"/>
      <c r="H96" s="20"/>
      <c r="I96" s="20"/>
      <c r="J96" s="20"/>
      <c r="K96" s="192" t="s">
        <v>1093</v>
      </c>
      <c r="L96" s="197">
        <v>1</v>
      </c>
      <c r="M96" s="67"/>
      <c r="N96" s="20"/>
      <c r="O96" s="20" t="s">
        <v>1261</v>
      </c>
      <c r="P96" s="158"/>
      <c r="Q96" s="20" t="s">
        <v>1262</v>
      </c>
      <c r="R96" s="20"/>
      <c r="S96" s="85"/>
      <c r="T96" s="19"/>
      <c r="U96" s="68"/>
      <c r="V96" s="19" t="s">
        <v>1491</v>
      </c>
      <c r="W96" s="149"/>
      <c r="X96" s="19"/>
      <c r="Y96" s="19"/>
      <c r="Z96" s="19" t="s">
        <v>1582</v>
      </c>
      <c r="AA96" s="73"/>
      <c r="AB96" s="19"/>
      <c r="AC96" s="23">
        <v>4</v>
      </c>
      <c r="AD96" s="23">
        <v>0</v>
      </c>
      <c r="AE96" s="23">
        <v>0</v>
      </c>
      <c r="AF96" s="23"/>
      <c r="AG96" s="23"/>
      <c r="AH96" s="23"/>
      <c r="AI96" s="19"/>
      <c r="AJ96" s="19"/>
      <c r="AK96" s="83" t="s">
        <v>1506</v>
      </c>
      <c r="AL96" s="83" t="s">
        <v>1519</v>
      </c>
      <c r="AM96" s="86"/>
      <c r="AN96" s="86"/>
      <c r="AO96" s="21"/>
      <c r="AP96" s="116"/>
      <c r="AQ96" s="116"/>
      <c r="AR96" s="118"/>
    </row>
    <row r="97" spans="1:44" s="5" customFormat="1" ht="52.8" x14ac:dyDescent="0.25">
      <c r="A97" s="162">
        <v>96</v>
      </c>
      <c r="B97" s="74" t="s">
        <v>232</v>
      </c>
      <c r="C97" s="75" t="s">
        <v>1080</v>
      </c>
      <c r="D97" s="75" t="s">
        <v>1460</v>
      </c>
      <c r="E97" s="75" t="s">
        <v>1263</v>
      </c>
      <c r="F97" s="75"/>
      <c r="G97" s="20"/>
      <c r="H97" s="20"/>
      <c r="I97" s="20"/>
      <c r="J97" s="20"/>
      <c r="K97" s="192" t="s">
        <v>1093</v>
      </c>
      <c r="L97" s="198"/>
      <c r="M97" s="67"/>
      <c r="N97" s="20"/>
      <c r="O97" s="20" t="s">
        <v>1264</v>
      </c>
      <c r="P97" s="20"/>
      <c r="Q97" s="20" t="s">
        <v>1265</v>
      </c>
      <c r="R97" s="20"/>
      <c r="S97" s="85"/>
      <c r="T97" s="19"/>
      <c r="U97" s="68"/>
      <c r="V97" s="19" t="s">
        <v>1491</v>
      </c>
      <c r="W97" s="149"/>
      <c r="X97" s="19"/>
      <c r="Y97" s="19"/>
      <c r="Z97" s="19" t="s">
        <v>1588</v>
      </c>
      <c r="AA97" s="73"/>
      <c r="AB97" s="19"/>
      <c r="AC97" s="23"/>
      <c r="AD97" s="23"/>
      <c r="AE97" s="23"/>
      <c r="AF97" s="23"/>
      <c r="AG97" s="23"/>
      <c r="AH97" s="23"/>
      <c r="AI97" s="19"/>
      <c r="AJ97" s="19"/>
      <c r="AK97" s="83" t="s">
        <v>1506</v>
      </c>
      <c r="AL97" s="83" t="s">
        <v>1519</v>
      </c>
      <c r="AM97" s="86"/>
      <c r="AN97" s="86"/>
      <c r="AO97" s="21"/>
      <c r="AP97" s="116"/>
      <c r="AQ97" s="116"/>
      <c r="AR97" s="118"/>
    </row>
    <row r="98" spans="1:44" s="5" customFormat="1" ht="174.75" customHeight="1" x14ac:dyDescent="0.25">
      <c r="A98" s="162">
        <v>97</v>
      </c>
      <c r="B98" s="74" t="s">
        <v>232</v>
      </c>
      <c r="C98" s="75" t="s">
        <v>1080</v>
      </c>
      <c r="D98" s="75" t="s">
        <v>1460</v>
      </c>
      <c r="E98" s="75" t="s">
        <v>1263</v>
      </c>
      <c r="F98" s="75"/>
      <c r="G98" s="20"/>
      <c r="H98" s="20"/>
      <c r="I98" s="20"/>
      <c r="J98" s="128"/>
      <c r="K98" s="192"/>
      <c r="L98" s="197">
        <v>1</v>
      </c>
      <c r="M98" s="67"/>
      <c r="N98" s="20"/>
      <c r="O98" s="20" t="s">
        <v>1266</v>
      </c>
      <c r="P98" s="20"/>
      <c r="Q98" s="20" t="s">
        <v>1267</v>
      </c>
      <c r="R98" s="20"/>
      <c r="S98" s="85"/>
      <c r="T98" s="19"/>
      <c r="U98" s="68"/>
      <c r="V98" s="19" t="s">
        <v>1491</v>
      </c>
      <c r="W98" s="149"/>
      <c r="X98" s="19"/>
      <c r="Y98" s="19"/>
      <c r="Z98" s="19" t="s">
        <v>1583</v>
      </c>
      <c r="AA98" s="73"/>
      <c r="AB98" s="19"/>
      <c r="AC98" s="23">
        <v>4</v>
      </c>
      <c r="AD98" s="23">
        <v>0</v>
      </c>
      <c r="AE98" s="23">
        <v>0</v>
      </c>
      <c r="AF98" s="23"/>
      <c r="AG98" s="23"/>
      <c r="AH98" s="23"/>
      <c r="AI98" s="19"/>
      <c r="AJ98" s="19"/>
      <c r="AK98" s="83" t="s">
        <v>1506</v>
      </c>
      <c r="AL98" s="83" t="s">
        <v>1519</v>
      </c>
      <c r="AM98" s="86"/>
      <c r="AN98" s="86"/>
      <c r="AO98" s="21"/>
      <c r="AP98" s="116"/>
      <c r="AQ98" s="116"/>
      <c r="AR98" s="118"/>
    </row>
    <row r="99" spans="1:44" s="5" customFormat="1" ht="105.6" x14ac:dyDescent="0.25">
      <c r="A99" s="162">
        <v>33</v>
      </c>
      <c r="B99" s="74" t="s">
        <v>232</v>
      </c>
      <c r="C99" s="75"/>
      <c r="D99" s="75" t="s">
        <v>1470</v>
      </c>
      <c r="E99" s="75" t="s">
        <v>1085</v>
      </c>
      <c r="F99" s="75"/>
      <c r="G99" s="20"/>
      <c r="H99" s="20"/>
      <c r="I99" s="20"/>
      <c r="J99" s="20"/>
      <c r="K99" s="192" t="s">
        <v>1007</v>
      </c>
      <c r="L99" s="197">
        <v>1</v>
      </c>
      <c r="M99" s="67"/>
      <c r="N99" s="20"/>
      <c r="O99" s="20" t="s">
        <v>1114</v>
      </c>
      <c r="P99" s="20"/>
      <c r="Q99" s="20" t="s">
        <v>1115</v>
      </c>
      <c r="R99" s="20"/>
      <c r="S99" s="85"/>
      <c r="T99" s="19" t="s">
        <v>1546</v>
      </c>
      <c r="U99" s="68"/>
      <c r="V99" s="19" t="s">
        <v>1491</v>
      </c>
      <c r="W99" s="149"/>
      <c r="X99" s="19"/>
      <c r="Y99" s="19"/>
      <c r="Z99" s="19" t="s">
        <v>1584</v>
      </c>
      <c r="AA99" s="73"/>
      <c r="AB99" s="19"/>
      <c r="AC99" s="23">
        <v>4</v>
      </c>
      <c r="AD99" s="23">
        <v>0</v>
      </c>
      <c r="AE99" s="23">
        <v>0</v>
      </c>
      <c r="AF99" s="23"/>
      <c r="AG99" s="23"/>
      <c r="AH99" s="23"/>
      <c r="AI99" s="19"/>
      <c r="AJ99" s="19"/>
      <c r="AK99" s="83" t="s">
        <v>1138</v>
      </c>
      <c r="AL99" s="83" t="s">
        <v>1139</v>
      </c>
      <c r="AM99" s="86"/>
      <c r="AN99" s="86"/>
      <c r="AO99" s="21"/>
      <c r="AP99" s="116"/>
      <c r="AQ99" s="116"/>
      <c r="AR99" s="118"/>
    </row>
    <row r="100" spans="1:44" s="5" customFormat="1" ht="105.6" x14ac:dyDescent="0.25">
      <c r="A100" s="162">
        <v>46</v>
      </c>
      <c r="B100" s="74" t="s">
        <v>232</v>
      </c>
      <c r="C100" s="75"/>
      <c r="D100" s="75" t="s">
        <v>1470</v>
      </c>
      <c r="E100" s="75" t="s">
        <v>1085</v>
      </c>
      <c r="F100" s="75"/>
      <c r="G100" s="20"/>
      <c r="H100" s="20"/>
      <c r="I100" s="20"/>
      <c r="J100" s="128"/>
      <c r="K100" s="192" t="s">
        <v>1007</v>
      </c>
      <c r="L100" s="197">
        <v>1</v>
      </c>
      <c r="M100" s="67"/>
      <c r="N100" s="20"/>
      <c r="O100" s="20" t="s">
        <v>1114</v>
      </c>
      <c r="P100" s="20"/>
      <c r="Q100" s="20" t="s">
        <v>1115</v>
      </c>
      <c r="R100" s="20"/>
      <c r="S100" s="85"/>
      <c r="T100" s="19"/>
      <c r="U100" s="68"/>
      <c r="V100" s="19" t="s">
        <v>1491</v>
      </c>
      <c r="W100" s="149"/>
      <c r="X100" s="19"/>
      <c r="Y100" s="19"/>
      <c r="Z100" s="19" t="s">
        <v>1518</v>
      </c>
      <c r="AA100" s="73"/>
      <c r="AB100" s="19"/>
      <c r="AC100" s="23"/>
      <c r="AD100" s="23"/>
      <c r="AE100" s="23"/>
      <c r="AF100" s="23"/>
      <c r="AG100" s="23"/>
      <c r="AH100" s="23"/>
      <c r="AI100" s="19"/>
      <c r="AJ100" s="19"/>
      <c r="AK100" s="83" t="s">
        <v>1140</v>
      </c>
      <c r="AL100" s="83" t="s">
        <v>1141</v>
      </c>
      <c r="AM100" s="86" t="s">
        <v>1140</v>
      </c>
      <c r="AN100" s="86" t="s">
        <v>558</v>
      </c>
      <c r="AO100" s="21"/>
      <c r="AP100" s="116"/>
      <c r="AQ100" s="116"/>
      <c r="AR100" s="118"/>
    </row>
    <row r="101" spans="1:44" s="5" customFormat="1" ht="66" x14ac:dyDescent="0.25">
      <c r="A101" s="162">
        <v>98</v>
      </c>
      <c r="B101" s="74" t="s">
        <v>232</v>
      </c>
      <c r="C101" s="75" t="s">
        <v>1080</v>
      </c>
      <c r="D101" s="75" t="s">
        <v>1461</v>
      </c>
      <c r="E101" s="75" t="s">
        <v>1085</v>
      </c>
      <c r="F101" s="75"/>
      <c r="G101" s="20"/>
      <c r="H101" s="20"/>
      <c r="I101" s="20"/>
      <c r="J101" s="20"/>
      <c r="K101" s="192" t="s">
        <v>1093</v>
      </c>
      <c r="L101" s="197">
        <v>1</v>
      </c>
      <c r="M101" s="67"/>
      <c r="N101" s="20"/>
      <c r="O101" s="20" t="s">
        <v>1268</v>
      </c>
      <c r="P101" s="20" t="s">
        <v>1269</v>
      </c>
      <c r="Q101" s="20" t="s">
        <v>1270</v>
      </c>
      <c r="R101" s="20"/>
      <c r="S101" s="85"/>
      <c r="T101" s="19"/>
      <c r="U101" s="68"/>
      <c r="V101" s="19"/>
      <c r="W101" s="149"/>
      <c r="X101" s="19"/>
      <c r="Y101" s="19"/>
      <c r="Z101" s="19" t="s">
        <v>1498</v>
      </c>
      <c r="AA101" s="73">
        <v>42857</v>
      </c>
      <c r="AB101" s="19"/>
      <c r="AC101" s="23"/>
      <c r="AD101" s="23"/>
      <c r="AE101" s="23"/>
      <c r="AF101" s="23"/>
      <c r="AG101" s="23"/>
      <c r="AH101" s="23"/>
      <c r="AI101" s="19"/>
      <c r="AJ101" s="19"/>
      <c r="AK101" s="83" t="s">
        <v>1506</v>
      </c>
      <c r="AL101" s="83" t="s">
        <v>1519</v>
      </c>
      <c r="AM101" s="86"/>
      <c r="AN101" s="86"/>
      <c r="AO101" s="21"/>
      <c r="AP101" s="116"/>
      <c r="AQ101" s="116"/>
      <c r="AR101" s="118"/>
    </row>
    <row r="102" spans="1:44" s="5" customFormat="1" ht="171.6" x14ac:dyDescent="0.25">
      <c r="A102" s="162">
        <v>99</v>
      </c>
      <c r="B102" s="74" t="s">
        <v>232</v>
      </c>
      <c r="C102" s="75" t="s">
        <v>1080</v>
      </c>
      <c r="D102" s="75" t="s">
        <v>1461</v>
      </c>
      <c r="E102" s="75" t="s">
        <v>1085</v>
      </c>
      <c r="F102" s="75"/>
      <c r="G102" s="20"/>
      <c r="H102" s="20"/>
      <c r="I102" s="20"/>
      <c r="J102" s="20"/>
      <c r="K102" s="192" t="s">
        <v>1093</v>
      </c>
      <c r="L102" s="198"/>
      <c r="M102" s="67"/>
      <c r="N102" s="20"/>
      <c r="O102" s="20" t="s">
        <v>1271</v>
      </c>
      <c r="P102" s="20"/>
      <c r="Q102" s="20" t="s">
        <v>1272</v>
      </c>
      <c r="R102" s="20"/>
      <c r="S102" s="85"/>
      <c r="T102" s="19"/>
      <c r="U102" s="68"/>
      <c r="V102" s="19" t="s">
        <v>1491</v>
      </c>
      <c r="W102" s="149"/>
      <c r="X102" s="19"/>
      <c r="Y102" s="19"/>
      <c r="Z102" s="19" t="s">
        <v>1594</v>
      </c>
      <c r="AA102" s="73"/>
      <c r="AB102" s="19"/>
      <c r="AC102" s="23"/>
      <c r="AD102" s="23"/>
      <c r="AE102" s="23"/>
      <c r="AF102" s="23"/>
      <c r="AG102" s="23"/>
      <c r="AH102" s="23"/>
      <c r="AI102" s="19"/>
      <c r="AJ102" s="19"/>
      <c r="AK102" s="83" t="s">
        <v>1506</v>
      </c>
      <c r="AL102" s="83" t="s">
        <v>1519</v>
      </c>
      <c r="AM102" s="86"/>
      <c r="AN102" s="86"/>
      <c r="AO102" s="21"/>
      <c r="AP102" s="116"/>
      <c r="AQ102" s="116"/>
      <c r="AR102" s="118"/>
    </row>
    <row r="103" spans="1:44" s="5" customFormat="1" ht="66" x14ac:dyDescent="0.25">
      <c r="A103" s="162">
        <v>100</v>
      </c>
      <c r="B103" s="74" t="s">
        <v>232</v>
      </c>
      <c r="C103" s="75" t="s">
        <v>1080</v>
      </c>
      <c r="D103" s="75" t="s">
        <v>1461</v>
      </c>
      <c r="E103" s="75" t="s">
        <v>1273</v>
      </c>
      <c r="F103" s="75"/>
      <c r="G103" s="20"/>
      <c r="H103" s="20"/>
      <c r="I103" s="20"/>
      <c r="J103" s="20"/>
      <c r="K103" s="192" t="s">
        <v>1093</v>
      </c>
      <c r="L103" s="197">
        <v>1</v>
      </c>
      <c r="M103" s="67"/>
      <c r="N103" s="20"/>
      <c r="O103" s="20" t="s">
        <v>1274</v>
      </c>
      <c r="P103" s="20"/>
      <c r="Q103" s="20" t="s">
        <v>1275</v>
      </c>
      <c r="R103" s="20"/>
      <c r="S103" s="85"/>
      <c r="T103" s="19"/>
      <c r="U103" s="68"/>
      <c r="V103" s="19" t="s">
        <v>1491</v>
      </c>
      <c r="W103" s="149"/>
      <c r="X103" s="19"/>
      <c r="Y103" s="19"/>
      <c r="Z103" s="19" t="s">
        <v>1521</v>
      </c>
      <c r="AA103" s="73">
        <v>42871</v>
      </c>
      <c r="AB103" s="19"/>
      <c r="AC103" s="23"/>
      <c r="AD103" s="23"/>
      <c r="AE103" s="23"/>
      <c r="AF103" s="23" t="s">
        <v>1520</v>
      </c>
      <c r="AG103" s="23"/>
      <c r="AH103" s="23"/>
      <c r="AI103" s="19"/>
      <c r="AJ103" s="19"/>
      <c r="AK103" s="83" t="s">
        <v>1506</v>
      </c>
      <c r="AL103" s="83" t="s">
        <v>1519</v>
      </c>
      <c r="AM103" s="86"/>
      <c r="AN103" s="86"/>
      <c r="AO103" s="21"/>
      <c r="AP103" s="116"/>
      <c r="AQ103" s="116"/>
      <c r="AR103" s="118"/>
    </row>
    <row r="104" spans="1:44" s="5" customFormat="1" ht="79.2" x14ac:dyDescent="0.25">
      <c r="A104" s="162">
        <v>101</v>
      </c>
      <c r="B104" s="74" t="s">
        <v>232</v>
      </c>
      <c r="C104" s="75" t="s">
        <v>1080</v>
      </c>
      <c r="D104" s="75" t="s">
        <v>1461</v>
      </c>
      <c r="E104" s="75" t="s">
        <v>1276</v>
      </c>
      <c r="F104" s="75"/>
      <c r="G104" s="20"/>
      <c r="H104" s="20"/>
      <c r="I104" s="20"/>
      <c r="J104" s="20"/>
      <c r="K104" s="192" t="s">
        <v>1093</v>
      </c>
      <c r="L104" s="197">
        <v>1</v>
      </c>
      <c r="M104" s="67"/>
      <c r="N104" s="20"/>
      <c r="O104" s="20" t="s">
        <v>1277</v>
      </c>
      <c r="P104" s="20"/>
      <c r="Q104" s="20" t="s">
        <v>1278</v>
      </c>
      <c r="R104" s="20"/>
      <c r="S104" s="85"/>
      <c r="T104" s="19"/>
      <c r="U104" s="68"/>
      <c r="V104" s="19" t="s">
        <v>1491</v>
      </c>
      <c r="W104" s="149"/>
      <c r="X104" s="19"/>
      <c r="Y104" s="19" t="s">
        <v>13</v>
      </c>
      <c r="Z104" s="19" t="s">
        <v>1595</v>
      </c>
      <c r="AA104" s="73">
        <v>42950</v>
      </c>
      <c r="AB104" s="19" t="s">
        <v>1596</v>
      </c>
      <c r="AC104" s="23">
        <v>7</v>
      </c>
      <c r="AD104" s="23">
        <v>0</v>
      </c>
      <c r="AE104" s="23">
        <v>0</v>
      </c>
      <c r="AF104" s="23"/>
      <c r="AG104" s="23"/>
      <c r="AH104" s="23"/>
      <c r="AI104" s="19"/>
      <c r="AJ104" s="19"/>
      <c r="AK104" s="83" t="s">
        <v>1506</v>
      </c>
      <c r="AL104" s="83" t="s">
        <v>1519</v>
      </c>
      <c r="AM104" s="86"/>
      <c r="AN104" s="86"/>
      <c r="AO104" s="21"/>
      <c r="AP104" s="116"/>
      <c r="AQ104" s="116"/>
      <c r="AR104" s="118"/>
    </row>
    <row r="105" spans="1:44" s="5" customFormat="1" ht="175.5" customHeight="1" x14ac:dyDescent="0.25">
      <c r="A105" s="162">
        <v>25</v>
      </c>
      <c r="B105" s="74" t="s">
        <v>232</v>
      </c>
      <c r="C105" s="75" t="s">
        <v>1080</v>
      </c>
      <c r="D105" s="75" t="s">
        <v>1471</v>
      </c>
      <c r="E105" s="75" t="s">
        <v>1092</v>
      </c>
      <c r="F105" s="75"/>
      <c r="G105" s="20"/>
      <c r="H105" s="20"/>
      <c r="I105" s="20"/>
      <c r="J105" s="20"/>
      <c r="K105" s="192" t="s">
        <v>1093</v>
      </c>
      <c r="L105" s="197">
        <v>1</v>
      </c>
      <c r="M105" s="67"/>
      <c r="N105" s="20"/>
      <c r="O105" s="20"/>
      <c r="P105" s="20"/>
      <c r="Q105" s="20" t="s">
        <v>1094</v>
      </c>
      <c r="R105" s="20"/>
      <c r="S105" s="85"/>
      <c r="T105" s="19"/>
      <c r="U105" s="68"/>
      <c r="V105" s="19" t="s">
        <v>1507</v>
      </c>
      <c r="W105" s="149"/>
      <c r="X105" s="19"/>
      <c r="Y105" s="19"/>
      <c r="Z105" s="19" t="s">
        <v>1540</v>
      </c>
      <c r="AA105" s="73"/>
      <c r="AB105" s="19"/>
      <c r="AC105" s="23">
        <v>5</v>
      </c>
      <c r="AD105" s="23">
        <v>0</v>
      </c>
      <c r="AE105" s="23">
        <v>0</v>
      </c>
      <c r="AF105" s="23"/>
      <c r="AG105" s="23"/>
      <c r="AH105" s="23"/>
      <c r="AI105" s="19"/>
      <c r="AJ105" s="19"/>
      <c r="AK105" s="83" t="s">
        <v>1061</v>
      </c>
      <c r="AL105" s="83">
        <v>0</v>
      </c>
      <c r="AM105" s="86"/>
      <c r="AN105" s="86"/>
      <c r="AO105" s="21"/>
      <c r="AP105" s="116"/>
      <c r="AQ105" s="116"/>
      <c r="AR105" s="118"/>
    </row>
    <row r="106" spans="1:44" s="5" customFormat="1" ht="237.6" x14ac:dyDescent="0.25">
      <c r="A106" s="162">
        <v>140</v>
      </c>
      <c r="B106" s="74"/>
      <c r="C106" s="75" t="s">
        <v>1387</v>
      </c>
      <c r="D106" s="75" t="s">
        <v>1472</v>
      </c>
      <c r="E106" s="75" t="s">
        <v>1371</v>
      </c>
      <c r="F106" s="75"/>
      <c r="G106" s="20"/>
      <c r="H106" s="20"/>
      <c r="I106" s="20"/>
      <c r="J106" s="20"/>
      <c r="K106" s="192" t="s">
        <v>1007</v>
      </c>
      <c r="L106" s="197">
        <v>1</v>
      </c>
      <c r="M106" s="67"/>
      <c r="N106" s="20"/>
      <c r="O106" s="20" t="s">
        <v>1388</v>
      </c>
      <c r="P106" s="20" t="s">
        <v>1389</v>
      </c>
      <c r="Q106" s="20" t="s">
        <v>1390</v>
      </c>
      <c r="R106" s="20"/>
      <c r="S106" s="85"/>
      <c r="T106" s="19"/>
      <c r="U106" s="68"/>
      <c r="V106" s="19" t="s">
        <v>1507</v>
      </c>
      <c r="W106" s="149"/>
      <c r="X106" s="19"/>
      <c r="Y106" s="19" t="s">
        <v>13</v>
      </c>
      <c r="Z106" s="19" t="s">
        <v>1577</v>
      </c>
      <c r="AA106" s="73"/>
      <c r="AB106" s="19"/>
      <c r="AC106" s="23">
        <v>5</v>
      </c>
      <c r="AD106" s="23">
        <v>0</v>
      </c>
      <c r="AE106" s="23">
        <v>1</v>
      </c>
      <c r="AF106" s="23"/>
      <c r="AG106" s="23"/>
      <c r="AH106" s="23"/>
      <c r="AI106" s="19"/>
      <c r="AJ106" s="19"/>
      <c r="AK106" s="83" t="s">
        <v>1381</v>
      </c>
      <c r="AL106" s="83" t="s">
        <v>1382</v>
      </c>
      <c r="AM106" s="86"/>
      <c r="AN106" s="86"/>
      <c r="AO106" s="21"/>
      <c r="AP106" s="116"/>
      <c r="AQ106" s="116"/>
      <c r="AR106" s="118"/>
    </row>
    <row r="107" spans="1:44" s="5" customFormat="1" ht="66" x14ac:dyDescent="0.25">
      <c r="A107" s="162">
        <v>102</v>
      </c>
      <c r="B107" s="74" t="s">
        <v>232</v>
      </c>
      <c r="C107" s="75" t="s">
        <v>1080</v>
      </c>
      <c r="D107" s="75" t="s">
        <v>1463</v>
      </c>
      <c r="E107" s="75" t="s">
        <v>1279</v>
      </c>
      <c r="F107" s="75"/>
      <c r="G107" s="20"/>
      <c r="H107" s="20"/>
      <c r="I107" s="20"/>
      <c r="J107" s="20"/>
      <c r="K107" s="192" t="s">
        <v>1007</v>
      </c>
      <c r="L107" s="197">
        <v>1</v>
      </c>
      <c r="M107" s="67"/>
      <c r="N107" s="20"/>
      <c r="O107" s="20" t="s">
        <v>1280</v>
      </c>
      <c r="P107" s="20" t="s">
        <v>1281</v>
      </c>
      <c r="Q107" s="20"/>
      <c r="R107" s="20"/>
      <c r="S107" s="85"/>
      <c r="T107" s="19"/>
      <c r="U107" s="68"/>
      <c r="V107" s="19"/>
      <c r="W107" s="149"/>
      <c r="X107" s="19"/>
      <c r="Y107" s="19" t="s">
        <v>12</v>
      </c>
      <c r="Z107" s="19" t="s">
        <v>1573</v>
      </c>
      <c r="AA107" s="73"/>
      <c r="AB107" s="19"/>
      <c r="AC107" s="23">
        <v>4</v>
      </c>
      <c r="AD107" s="23">
        <v>0</v>
      </c>
      <c r="AE107" s="23">
        <v>0</v>
      </c>
      <c r="AF107" s="23"/>
      <c r="AG107" s="23"/>
      <c r="AH107" s="23"/>
      <c r="AI107" s="19"/>
      <c r="AJ107" s="19"/>
      <c r="AK107" s="83" t="s">
        <v>1506</v>
      </c>
      <c r="AL107" s="83" t="s">
        <v>1519</v>
      </c>
      <c r="AM107" s="86"/>
      <c r="AN107" s="86"/>
      <c r="AO107" s="21"/>
      <c r="AP107" s="116"/>
      <c r="AQ107" s="116"/>
      <c r="AR107" s="118"/>
    </row>
    <row r="108" spans="1:44" s="5" customFormat="1" ht="52.8" x14ac:dyDescent="0.25">
      <c r="A108" s="162">
        <v>103</v>
      </c>
      <c r="B108" s="74" t="s">
        <v>232</v>
      </c>
      <c r="C108" s="75" t="s">
        <v>1080</v>
      </c>
      <c r="D108" s="75" t="s">
        <v>1463</v>
      </c>
      <c r="E108" s="75" t="s">
        <v>1279</v>
      </c>
      <c r="F108" s="75"/>
      <c r="G108" s="20"/>
      <c r="H108" s="20"/>
      <c r="I108" s="20"/>
      <c r="J108" s="20"/>
      <c r="K108" s="192" t="s">
        <v>1064</v>
      </c>
      <c r="L108" s="197">
        <v>1</v>
      </c>
      <c r="M108" s="67"/>
      <c r="N108" s="20"/>
      <c r="O108" s="20" t="s">
        <v>1282</v>
      </c>
      <c r="P108" s="20" t="s">
        <v>1283</v>
      </c>
      <c r="Q108" s="20"/>
      <c r="R108" s="20"/>
      <c r="S108" s="85"/>
      <c r="T108" s="19"/>
      <c r="U108" s="68"/>
      <c r="V108" s="19"/>
      <c r="W108" s="149"/>
      <c r="X108" s="19"/>
      <c r="Y108" s="19"/>
      <c r="Z108" s="19" t="s">
        <v>1500</v>
      </c>
      <c r="AA108" s="73"/>
      <c r="AB108" s="19"/>
      <c r="AC108" s="23"/>
      <c r="AD108" s="23"/>
      <c r="AE108" s="23"/>
      <c r="AF108" s="23"/>
      <c r="AG108" s="23"/>
      <c r="AH108" s="23"/>
      <c r="AI108" s="19"/>
      <c r="AJ108" s="19"/>
      <c r="AK108" s="83" t="s">
        <v>1506</v>
      </c>
      <c r="AL108" s="83" t="s">
        <v>1519</v>
      </c>
      <c r="AM108" s="86"/>
      <c r="AN108" s="86"/>
      <c r="AO108" s="21"/>
      <c r="AP108" s="116"/>
      <c r="AQ108" s="116"/>
      <c r="AR108" s="118"/>
    </row>
    <row r="109" spans="1:44" s="5" customFormat="1" ht="132" x14ac:dyDescent="0.25">
      <c r="A109" s="162">
        <v>104</v>
      </c>
      <c r="B109" s="74" t="s">
        <v>232</v>
      </c>
      <c r="C109" s="75" t="s">
        <v>1080</v>
      </c>
      <c r="D109" s="75" t="s">
        <v>1463</v>
      </c>
      <c r="E109" s="75" t="s">
        <v>1284</v>
      </c>
      <c r="F109" s="75"/>
      <c r="G109" s="20"/>
      <c r="H109" s="20"/>
      <c r="I109" s="20"/>
      <c r="J109" s="20"/>
      <c r="K109" s="192" t="s">
        <v>1028</v>
      </c>
      <c r="L109" s="192"/>
      <c r="M109" s="67"/>
      <c r="N109" s="20"/>
      <c r="O109" s="20"/>
      <c r="P109" s="20"/>
      <c r="Q109" s="20" t="s">
        <v>1285</v>
      </c>
      <c r="R109" s="20"/>
      <c r="S109" s="85"/>
      <c r="T109" s="19"/>
      <c r="U109" s="68"/>
      <c r="V109" s="19" t="s">
        <v>1491</v>
      </c>
      <c r="W109" s="149"/>
      <c r="X109" s="19"/>
      <c r="Y109" s="19"/>
      <c r="Z109" s="19" t="s">
        <v>1589</v>
      </c>
      <c r="AA109" s="73"/>
      <c r="AB109" s="19"/>
      <c r="AC109" s="23"/>
      <c r="AD109" s="23"/>
      <c r="AE109" s="23"/>
      <c r="AF109" s="23"/>
      <c r="AG109" s="23"/>
      <c r="AH109" s="23"/>
      <c r="AI109" s="19"/>
      <c r="AJ109" s="19"/>
      <c r="AK109" s="83" t="s">
        <v>1506</v>
      </c>
      <c r="AL109" s="83" t="s">
        <v>1519</v>
      </c>
      <c r="AM109" s="86"/>
      <c r="AN109" s="86"/>
      <c r="AO109" s="21"/>
      <c r="AP109" s="116"/>
      <c r="AQ109" s="116"/>
      <c r="AR109" s="118"/>
    </row>
    <row r="110" spans="1:44" s="5" customFormat="1" ht="39.6" x14ac:dyDescent="0.25">
      <c r="A110" s="162">
        <v>106</v>
      </c>
      <c r="B110" s="74" t="s">
        <v>232</v>
      </c>
      <c r="C110" s="75" t="s">
        <v>1080</v>
      </c>
      <c r="D110" s="75" t="s">
        <v>1289</v>
      </c>
      <c r="E110" s="75" t="s">
        <v>1290</v>
      </c>
      <c r="F110" s="75"/>
      <c r="G110" s="20"/>
      <c r="H110" s="20"/>
      <c r="I110" s="20"/>
      <c r="J110" s="20"/>
      <c r="K110" s="192" t="s">
        <v>1064</v>
      </c>
      <c r="L110" s="197">
        <v>1</v>
      </c>
      <c r="M110" s="67"/>
      <c r="N110" s="20"/>
      <c r="O110" s="20" t="s">
        <v>1291</v>
      </c>
      <c r="P110" s="20" t="s">
        <v>1292</v>
      </c>
      <c r="Q110" s="20" t="s">
        <v>1293</v>
      </c>
      <c r="R110" s="20"/>
      <c r="S110" s="85"/>
      <c r="T110" s="19"/>
      <c r="U110" s="68"/>
      <c r="V110" s="19"/>
      <c r="W110" s="149"/>
      <c r="X110" s="19"/>
      <c r="Y110" s="19"/>
      <c r="Z110" s="19" t="s">
        <v>1500</v>
      </c>
      <c r="AA110" s="73"/>
      <c r="AB110" s="19"/>
      <c r="AC110" s="23"/>
      <c r="AD110" s="23"/>
      <c r="AE110" s="23"/>
      <c r="AF110" s="23"/>
      <c r="AG110" s="23"/>
      <c r="AH110" s="23"/>
      <c r="AI110" s="19"/>
      <c r="AJ110" s="19"/>
      <c r="AK110" s="83" t="s">
        <v>1506</v>
      </c>
      <c r="AL110" s="83" t="s">
        <v>1519</v>
      </c>
      <c r="AM110" s="86"/>
      <c r="AN110" s="86"/>
      <c r="AO110" s="21"/>
      <c r="AP110" s="116"/>
      <c r="AQ110" s="116"/>
      <c r="AR110" s="118"/>
    </row>
    <row r="111" spans="1:44" s="5" customFormat="1" ht="158.4" x14ac:dyDescent="0.25">
      <c r="A111" s="162">
        <v>107</v>
      </c>
      <c r="B111" s="74" t="s">
        <v>232</v>
      </c>
      <c r="C111" s="75" t="s">
        <v>1080</v>
      </c>
      <c r="D111" s="75" t="s">
        <v>1289</v>
      </c>
      <c r="E111" s="75" t="s">
        <v>1290</v>
      </c>
      <c r="F111" s="75"/>
      <c r="G111" s="20"/>
      <c r="H111" s="20"/>
      <c r="I111" s="20"/>
      <c r="J111" s="20"/>
      <c r="K111" s="192" t="s">
        <v>1028</v>
      </c>
      <c r="L111" s="197">
        <v>1</v>
      </c>
      <c r="M111" s="67"/>
      <c r="N111" s="20"/>
      <c r="O111" s="20"/>
      <c r="P111" s="20"/>
      <c r="Q111" s="20" t="s">
        <v>1294</v>
      </c>
      <c r="R111" s="20"/>
      <c r="S111" s="85"/>
      <c r="T111" s="19"/>
      <c r="U111" s="68"/>
      <c r="V111" s="19" t="s">
        <v>1507</v>
      </c>
      <c r="W111" s="149"/>
      <c r="X111" s="19"/>
      <c r="Y111" s="19"/>
      <c r="Z111" s="19" t="s">
        <v>1578</v>
      </c>
      <c r="AA111" s="73"/>
      <c r="AB111" s="19"/>
      <c r="AC111" s="23">
        <v>5</v>
      </c>
      <c r="AD111" s="23">
        <v>0</v>
      </c>
      <c r="AE111" s="23">
        <v>0</v>
      </c>
      <c r="AF111" s="23"/>
      <c r="AG111" s="23"/>
      <c r="AH111" s="23"/>
      <c r="AI111" s="19"/>
      <c r="AJ111" s="19"/>
      <c r="AK111" s="83" t="s">
        <v>1506</v>
      </c>
      <c r="AL111" s="83" t="s">
        <v>1519</v>
      </c>
      <c r="AM111" s="86"/>
      <c r="AN111" s="86"/>
      <c r="AO111" s="21"/>
      <c r="AP111" s="116"/>
      <c r="AQ111" s="116"/>
      <c r="AR111" s="118"/>
    </row>
    <row r="112" spans="1:44" s="5" customFormat="1" ht="79.2" x14ac:dyDescent="0.25">
      <c r="A112" s="162">
        <v>108</v>
      </c>
      <c r="B112" s="74" t="s">
        <v>232</v>
      </c>
      <c r="C112" s="75" t="s">
        <v>1080</v>
      </c>
      <c r="D112" s="75" t="s">
        <v>1464</v>
      </c>
      <c r="E112" s="75" t="s">
        <v>1290</v>
      </c>
      <c r="F112" s="75"/>
      <c r="G112" s="20"/>
      <c r="H112" s="20"/>
      <c r="I112" s="20"/>
      <c r="J112" s="128"/>
      <c r="K112" s="192" t="s">
        <v>1028</v>
      </c>
      <c r="L112" s="197">
        <v>1</v>
      </c>
      <c r="M112" s="67"/>
      <c r="N112" s="20"/>
      <c r="O112" s="20" t="s">
        <v>1295</v>
      </c>
      <c r="P112" s="20"/>
      <c r="Q112" s="20" t="s">
        <v>1296</v>
      </c>
      <c r="R112" s="20"/>
      <c r="S112" s="85"/>
      <c r="T112" s="19"/>
      <c r="U112" s="68"/>
      <c r="V112" s="19"/>
      <c r="W112" s="149"/>
      <c r="X112" s="19"/>
      <c r="Y112" s="19" t="s">
        <v>17</v>
      </c>
      <c r="Z112" s="19" t="s">
        <v>1574</v>
      </c>
      <c r="AA112" s="73"/>
      <c r="AB112" s="19"/>
      <c r="AC112" s="23"/>
      <c r="AD112" s="23"/>
      <c r="AE112" s="23"/>
      <c r="AF112" s="23"/>
      <c r="AG112" s="23"/>
      <c r="AH112" s="23"/>
      <c r="AI112" s="19"/>
      <c r="AJ112" s="19"/>
      <c r="AK112" s="83" t="s">
        <v>1506</v>
      </c>
      <c r="AL112" s="83" t="s">
        <v>1519</v>
      </c>
      <c r="AM112" s="86"/>
      <c r="AN112" s="86"/>
      <c r="AO112" s="21"/>
      <c r="AP112" s="116"/>
      <c r="AQ112" s="116"/>
      <c r="AR112" s="118"/>
    </row>
    <row r="113" spans="1:44" s="5" customFormat="1" ht="105.6" x14ac:dyDescent="0.25">
      <c r="A113" s="162">
        <v>26</v>
      </c>
      <c r="B113" s="74" t="s">
        <v>232</v>
      </c>
      <c r="C113" s="75" t="s">
        <v>1080</v>
      </c>
      <c r="D113" s="75" t="s">
        <v>1465</v>
      </c>
      <c r="E113" s="75" t="s">
        <v>1095</v>
      </c>
      <c r="F113" s="75"/>
      <c r="G113" s="20"/>
      <c r="H113" s="20"/>
      <c r="I113" s="20"/>
      <c r="J113" s="20"/>
      <c r="K113" s="192" t="s">
        <v>1007</v>
      </c>
      <c r="L113" s="197">
        <v>1</v>
      </c>
      <c r="M113" s="67"/>
      <c r="N113" s="20"/>
      <c r="O113" s="20" t="s">
        <v>1096</v>
      </c>
      <c r="P113" s="20" t="s">
        <v>1097</v>
      </c>
      <c r="Q113" s="20" t="s">
        <v>1098</v>
      </c>
      <c r="R113" s="20"/>
      <c r="S113" s="85"/>
      <c r="T113" s="19"/>
      <c r="U113" s="68"/>
      <c r="V113" s="19"/>
      <c r="W113" s="149"/>
      <c r="X113" s="19"/>
      <c r="Y113" s="19" t="s">
        <v>13</v>
      </c>
      <c r="Z113" s="19" t="s">
        <v>1575</v>
      </c>
      <c r="AA113" s="73"/>
      <c r="AB113" s="19"/>
      <c r="AC113" s="23">
        <v>4</v>
      </c>
      <c r="AD113" s="23">
        <v>0</v>
      </c>
      <c r="AE113" s="23">
        <v>0</v>
      </c>
      <c r="AF113" s="23"/>
      <c r="AG113" s="23"/>
      <c r="AH113" s="23"/>
      <c r="AI113" s="19"/>
      <c r="AJ113" s="19"/>
      <c r="AK113" s="83" t="s">
        <v>1061</v>
      </c>
      <c r="AL113" s="83">
        <v>0</v>
      </c>
      <c r="AM113" s="86"/>
      <c r="AN113" s="86"/>
      <c r="AO113" s="21"/>
      <c r="AP113" s="116"/>
      <c r="AQ113" s="116"/>
      <c r="AR113" s="118"/>
    </row>
    <row r="114" spans="1:44" s="5" customFormat="1" ht="105.6" x14ac:dyDescent="0.25">
      <c r="A114" s="162">
        <v>49</v>
      </c>
      <c r="B114" s="74" t="s">
        <v>232</v>
      </c>
      <c r="C114" s="75"/>
      <c r="D114" s="75" t="s">
        <v>1465</v>
      </c>
      <c r="E114" s="75" t="s">
        <v>1095</v>
      </c>
      <c r="F114" s="75"/>
      <c r="G114" s="20"/>
      <c r="H114" s="20"/>
      <c r="I114" s="20"/>
      <c r="J114" s="20"/>
      <c r="K114" s="192" t="s">
        <v>1007</v>
      </c>
      <c r="L114" s="197">
        <v>1</v>
      </c>
      <c r="M114" s="67"/>
      <c r="N114" s="20"/>
      <c r="O114" s="20" t="s">
        <v>1096</v>
      </c>
      <c r="P114" s="20" t="s">
        <v>1097</v>
      </c>
      <c r="Q114" s="20"/>
      <c r="R114" s="20"/>
      <c r="S114" s="85"/>
      <c r="T114" s="19"/>
      <c r="U114" s="68"/>
      <c r="V114" s="19"/>
      <c r="W114" s="149"/>
      <c r="X114" s="19"/>
      <c r="Y114" s="19"/>
      <c r="Z114" s="19" t="s">
        <v>1576</v>
      </c>
      <c r="AA114" s="73"/>
      <c r="AB114" s="19"/>
      <c r="AC114" s="23"/>
      <c r="AD114" s="23"/>
      <c r="AE114" s="23"/>
      <c r="AF114" s="23"/>
      <c r="AG114" s="23"/>
      <c r="AH114" s="23"/>
      <c r="AI114" s="19"/>
      <c r="AJ114" s="19"/>
      <c r="AK114" s="83" t="s">
        <v>1140</v>
      </c>
      <c r="AL114" s="83" t="s">
        <v>1141</v>
      </c>
      <c r="AM114" s="86" t="s">
        <v>1140</v>
      </c>
      <c r="AN114" s="86" t="s">
        <v>558</v>
      </c>
      <c r="AO114" s="21"/>
      <c r="AP114" s="116"/>
      <c r="AQ114" s="116"/>
      <c r="AR114" s="118"/>
    </row>
    <row r="115" spans="1:44" s="5" customFormat="1" ht="356.4" x14ac:dyDescent="0.25">
      <c r="A115" s="162">
        <v>109</v>
      </c>
      <c r="B115" s="74" t="s">
        <v>232</v>
      </c>
      <c r="C115" s="75" t="s">
        <v>1080</v>
      </c>
      <c r="D115" s="75" t="s">
        <v>1465</v>
      </c>
      <c r="E115" s="75" t="s">
        <v>1297</v>
      </c>
      <c r="F115" s="75"/>
      <c r="G115" s="20"/>
      <c r="H115" s="20"/>
      <c r="I115" s="20"/>
      <c r="J115" s="128"/>
      <c r="K115" s="192" t="s">
        <v>1093</v>
      </c>
      <c r="L115" s="197">
        <v>1</v>
      </c>
      <c r="M115" s="67"/>
      <c r="N115" s="20"/>
      <c r="O115" s="20" t="s">
        <v>1298</v>
      </c>
      <c r="P115" s="20" t="s">
        <v>1299</v>
      </c>
      <c r="Q115" s="20" t="s">
        <v>1300</v>
      </c>
      <c r="R115" s="20"/>
      <c r="S115" s="85"/>
      <c r="T115" s="19"/>
      <c r="U115" s="68"/>
      <c r="V115" s="19"/>
      <c r="W115" s="149"/>
      <c r="X115" s="19"/>
      <c r="Y115" s="19" t="s">
        <v>13</v>
      </c>
      <c r="Z115" s="19" t="s">
        <v>1499</v>
      </c>
      <c r="AA115" s="73">
        <v>42857</v>
      </c>
      <c r="AB115" s="19" t="s">
        <v>1481</v>
      </c>
      <c r="AC115" s="23">
        <v>5</v>
      </c>
      <c r="AD115" s="23">
        <v>0</v>
      </c>
      <c r="AE115" s="23">
        <v>0</v>
      </c>
      <c r="AF115" s="23"/>
      <c r="AG115" s="23"/>
      <c r="AH115" s="23"/>
      <c r="AI115" s="19"/>
      <c r="AJ115" s="19"/>
      <c r="AK115" s="83" t="s">
        <v>1506</v>
      </c>
      <c r="AL115" s="83" t="s">
        <v>1519</v>
      </c>
      <c r="AM115" s="86"/>
      <c r="AN115" s="86"/>
      <c r="AO115" s="21"/>
      <c r="AP115" s="116"/>
      <c r="AQ115" s="116"/>
      <c r="AR115" s="118"/>
    </row>
    <row r="116" spans="1:44" s="5" customFormat="1" ht="158.4" x14ac:dyDescent="0.25">
      <c r="A116" s="162">
        <v>110</v>
      </c>
      <c r="B116" s="74" t="s">
        <v>232</v>
      </c>
      <c r="C116" s="75" t="s">
        <v>1080</v>
      </c>
      <c r="D116" s="75" t="s">
        <v>1466</v>
      </c>
      <c r="E116" s="75" t="s">
        <v>1095</v>
      </c>
      <c r="F116" s="75"/>
      <c r="G116" s="20"/>
      <c r="H116" s="20"/>
      <c r="I116" s="20"/>
      <c r="J116" s="128"/>
      <c r="K116" s="192" t="s">
        <v>1028</v>
      </c>
      <c r="L116" s="192"/>
      <c r="M116" s="67"/>
      <c r="N116" s="20"/>
      <c r="O116" s="20" t="s">
        <v>1301</v>
      </c>
      <c r="P116" s="20"/>
      <c r="Q116" s="20" t="s">
        <v>1302</v>
      </c>
      <c r="R116" s="20"/>
      <c r="S116" s="85"/>
      <c r="T116" s="19"/>
      <c r="U116" s="68"/>
      <c r="V116" s="19" t="s">
        <v>1491</v>
      </c>
      <c r="W116" s="149"/>
      <c r="X116" s="19"/>
      <c r="Y116" s="19"/>
      <c r="Z116" s="19" t="s">
        <v>1591</v>
      </c>
      <c r="AA116" s="73"/>
      <c r="AB116" s="19"/>
      <c r="AC116" s="23"/>
      <c r="AD116" s="23"/>
      <c r="AE116" s="23"/>
      <c r="AF116" s="23"/>
      <c r="AG116" s="23"/>
      <c r="AH116" s="23"/>
      <c r="AI116" s="19"/>
      <c r="AJ116" s="19"/>
      <c r="AK116" s="83" t="s">
        <v>1506</v>
      </c>
      <c r="AL116" s="83" t="s">
        <v>1519</v>
      </c>
      <c r="AM116" s="86"/>
      <c r="AN116" s="86"/>
      <c r="AO116" s="21"/>
      <c r="AP116" s="116"/>
      <c r="AQ116" s="116"/>
      <c r="AR116" s="118"/>
    </row>
    <row r="117" spans="1:44" s="5" customFormat="1" ht="66" x14ac:dyDescent="0.25">
      <c r="A117" s="162">
        <v>50</v>
      </c>
      <c r="B117" s="74" t="s">
        <v>232</v>
      </c>
      <c r="C117" s="75"/>
      <c r="D117" s="75" t="s">
        <v>1467</v>
      </c>
      <c r="E117" s="75" t="s">
        <v>1146</v>
      </c>
      <c r="F117" s="75"/>
      <c r="G117" s="20"/>
      <c r="H117" s="20"/>
      <c r="I117" s="20"/>
      <c r="J117" s="20"/>
      <c r="K117" s="192" t="s">
        <v>1064</v>
      </c>
      <c r="L117" s="197">
        <v>1</v>
      </c>
      <c r="M117" s="67"/>
      <c r="N117" s="20"/>
      <c r="O117" s="20" t="s">
        <v>1147</v>
      </c>
      <c r="P117" s="20"/>
      <c r="Q117" s="20" t="s">
        <v>1148</v>
      </c>
      <c r="R117" s="20"/>
      <c r="S117" s="85"/>
      <c r="T117" s="19"/>
      <c r="U117" s="68"/>
      <c r="V117" s="19"/>
      <c r="W117" s="149"/>
      <c r="X117" s="19"/>
      <c r="Y117" s="19"/>
      <c r="Z117" s="19" t="s">
        <v>1500</v>
      </c>
      <c r="AA117" s="73"/>
      <c r="AB117" s="19"/>
      <c r="AC117" s="23"/>
      <c r="AD117" s="23"/>
      <c r="AE117" s="23"/>
      <c r="AF117" s="23"/>
      <c r="AG117" s="23"/>
      <c r="AH117" s="23"/>
      <c r="AI117" s="19"/>
      <c r="AJ117" s="19"/>
      <c r="AK117" s="83" t="s">
        <v>1140</v>
      </c>
      <c r="AL117" s="83" t="s">
        <v>1141</v>
      </c>
      <c r="AM117" s="86" t="s">
        <v>1140</v>
      </c>
      <c r="AN117" s="86" t="s">
        <v>558</v>
      </c>
      <c r="AO117" s="21"/>
      <c r="AP117" s="116"/>
      <c r="AQ117" s="116"/>
      <c r="AR117" s="118"/>
    </row>
    <row r="118" spans="1:44" s="5" customFormat="1" ht="132" x14ac:dyDescent="0.25">
      <c r="A118" s="162">
        <v>111</v>
      </c>
      <c r="B118" s="74" t="s">
        <v>232</v>
      </c>
      <c r="C118" s="75" t="s">
        <v>1080</v>
      </c>
      <c r="D118" s="75" t="s">
        <v>1467</v>
      </c>
      <c r="E118" s="75" t="s">
        <v>1146</v>
      </c>
      <c r="F118" s="75"/>
      <c r="G118" s="20"/>
      <c r="H118" s="20"/>
      <c r="I118" s="20"/>
      <c r="J118" s="20"/>
      <c r="K118" s="192" t="s">
        <v>1093</v>
      </c>
      <c r="L118" s="197">
        <v>1</v>
      </c>
      <c r="M118" s="67"/>
      <c r="N118" s="20"/>
      <c r="O118" s="20" t="s">
        <v>1303</v>
      </c>
      <c r="P118" s="20"/>
      <c r="Q118" s="20" t="s">
        <v>1304</v>
      </c>
      <c r="R118" s="20"/>
      <c r="S118" s="85"/>
      <c r="T118" s="19" t="s">
        <v>1504</v>
      </c>
      <c r="U118" s="68"/>
      <c r="V118" s="19" t="s">
        <v>1515</v>
      </c>
      <c r="W118" s="149"/>
      <c r="X118" s="19"/>
      <c r="Y118" s="19"/>
      <c r="Z118" s="19" t="s">
        <v>1545</v>
      </c>
      <c r="AA118" s="73"/>
      <c r="AB118" s="19"/>
      <c r="AC118" s="23">
        <v>3</v>
      </c>
      <c r="AD118" s="23">
        <v>0</v>
      </c>
      <c r="AE118" s="23">
        <v>1</v>
      </c>
      <c r="AF118" s="23"/>
      <c r="AG118" s="23"/>
      <c r="AH118" s="23"/>
      <c r="AI118" s="19"/>
      <c r="AJ118" s="19"/>
      <c r="AK118" s="83" t="s">
        <v>1506</v>
      </c>
      <c r="AL118" s="83">
        <f>IF(K118&lt;&gt;"",SubByOrg,"")</f>
        <v>0</v>
      </c>
      <c r="AM118" s="86"/>
      <c r="AN118" s="86"/>
      <c r="AO118" s="21"/>
      <c r="AP118" s="116"/>
      <c r="AQ118" s="116"/>
      <c r="AR118" s="118"/>
    </row>
    <row r="119" spans="1:44" s="5" customFormat="1" ht="132" x14ac:dyDescent="0.25">
      <c r="A119" s="162">
        <v>112</v>
      </c>
      <c r="B119" s="74" t="s">
        <v>232</v>
      </c>
      <c r="C119" s="75" t="s">
        <v>1080</v>
      </c>
      <c r="D119" s="75" t="s">
        <v>1468</v>
      </c>
      <c r="E119" s="75" t="s">
        <v>1305</v>
      </c>
      <c r="F119" s="75"/>
      <c r="G119" s="20"/>
      <c r="H119" s="20"/>
      <c r="I119" s="20"/>
      <c r="J119" s="20"/>
      <c r="K119" s="192" t="s">
        <v>1093</v>
      </c>
      <c r="L119" s="198"/>
      <c r="M119" s="67"/>
      <c r="N119" s="20"/>
      <c r="O119" s="20" t="s">
        <v>1306</v>
      </c>
      <c r="P119" s="20" t="s">
        <v>1307</v>
      </c>
      <c r="Q119" s="20" t="s">
        <v>1308</v>
      </c>
      <c r="R119" s="20"/>
      <c r="S119" s="85"/>
      <c r="T119" s="19"/>
      <c r="U119" s="68"/>
      <c r="V119" s="19" t="s">
        <v>1491</v>
      </c>
      <c r="W119" s="149"/>
      <c r="X119" s="19"/>
      <c r="Y119" s="19"/>
      <c r="Z119" s="19" t="s">
        <v>1517</v>
      </c>
      <c r="AA119" s="73"/>
      <c r="AB119" s="19"/>
      <c r="AC119" s="23"/>
      <c r="AD119" s="23"/>
      <c r="AE119" s="23"/>
      <c r="AF119" s="23"/>
      <c r="AG119" s="23"/>
      <c r="AH119" s="23"/>
      <c r="AI119" s="19"/>
      <c r="AJ119" s="19"/>
      <c r="AK119" s="83" t="s">
        <v>1506</v>
      </c>
      <c r="AL119" s="83" t="s">
        <v>1519</v>
      </c>
      <c r="AM119" s="86"/>
      <c r="AN119" s="86"/>
      <c r="AO119" s="21"/>
      <c r="AP119" s="116"/>
      <c r="AQ119" s="116"/>
      <c r="AR119" s="118"/>
    </row>
    <row r="120" spans="1:44" s="5" customFormat="1" ht="158.4" x14ac:dyDescent="0.25">
      <c r="A120" s="162">
        <v>27</v>
      </c>
      <c r="B120" s="74" t="s">
        <v>232</v>
      </c>
      <c r="C120" s="75" t="s">
        <v>1099</v>
      </c>
      <c r="D120" s="75" t="s">
        <v>1473</v>
      </c>
      <c r="E120" s="75" t="s">
        <v>1100</v>
      </c>
      <c r="F120" s="75"/>
      <c r="G120" s="20"/>
      <c r="H120" s="20"/>
      <c r="I120" s="20"/>
      <c r="J120" s="20"/>
      <c r="K120" s="192" t="s">
        <v>1093</v>
      </c>
      <c r="L120" s="197">
        <v>1</v>
      </c>
      <c r="M120" s="67"/>
      <c r="N120" s="20"/>
      <c r="O120" s="20"/>
      <c r="P120" s="20"/>
      <c r="Q120" s="20" t="s">
        <v>1101</v>
      </c>
      <c r="R120" s="20"/>
      <c r="S120" s="85"/>
      <c r="T120" s="19"/>
      <c r="U120" s="68"/>
      <c r="V120" s="19"/>
      <c r="W120" s="149"/>
      <c r="X120" s="19"/>
      <c r="Y120" s="19" t="s">
        <v>13</v>
      </c>
      <c r="Z120" s="19" t="s">
        <v>1508</v>
      </c>
      <c r="AA120" s="73"/>
      <c r="AB120" s="19" t="s">
        <v>1509</v>
      </c>
      <c r="AC120" s="23">
        <v>3</v>
      </c>
      <c r="AD120" s="23">
        <v>0</v>
      </c>
      <c r="AE120" s="23">
        <v>1</v>
      </c>
      <c r="AF120" s="23"/>
      <c r="AG120" s="23"/>
      <c r="AH120" s="23"/>
      <c r="AI120" s="19"/>
      <c r="AJ120" s="19"/>
      <c r="AK120" s="83" t="s">
        <v>1061</v>
      </c>
      <c r="AL120" s="83">
        <v>0</v>
      </c>
      <c r="AM120" s="86"/>
      <c r="AN120" s="86"/>
      <c r="AO120" s="21"/>
      <c r="AP120" s="116"/>
      <c r="AQ120" s="116"/>
      <c r="AR120" s="118"/>
    </row>
    <row r="121" spans="1:44" s="5" customFormat="1" ht="39.6" x14ac:dyDescent="0.25">
      <c r="A121" s="162">
        <v>113</v>
      </c>
      <c r="B121" s="74" t="s">
        <v>232</v>
      </c>
      <c r="C121" s="75" t="s">
        <v>1099</v>
      </c>
      <c r="D121" s="75" t="s">
        <v>1309</v>
      </c>
      <c r="E121" s="75" t="s">
        <v>1310</v>
      </c>
      <c r="F121" s="75"/>
      <c r="G121" s="20"/>
      <c r="H121" s="20"/>
      <c r="I121" s="20"/>
      <c r="J121" s="20"/>
      <c r="K121" s="192" t="s">
        <v>1064</v>
      </c>
      <c r="L121" s="197">
        <v>1</v>
      </c>
      <c r="M121" s="67"/>
      <c r="N121" s="20"/>
      <c r="O121" s="20"/>
      <c r="P121" s="20"/>
      <c r="Q121" s="20" t="s">
        <v>1311</v>
      </c>
      <c r="R121" s="20"/>
      <c r="S121" s="85"/>
      <c r="T121" s="19"/>
      <c r="U121" s="68"/>
      <c r="V121" s="19"/>
      <c r="W121" s="149"/>
      <c r="X121" s="19"/>
      <c r="Y121" s="19"/>
      <c r="Z121" s="19" t="s">
        <v>1500</v>
      </c>
      <c r="AA121" s="73"/>
      <c r="AB121" s="19"/>
      <c r="AC121" s="23"/>
      <c r="AD121" s="23"/>
      <c r="AE121" s="23"/>
      <c r="AF121" s="23"/>
      <c r="AG121" s="23"/>
      <c r="AH121" s="23"/>
      <c r="AI121" s="19"/>
      <c r="AJ121" s="19"/>
      <c r="AK121" s="83" t="s">
        <v>1506</v>
      </c>
      <c r="AL121" s="83" t="s">
        <v>1519</v>
      </c>
      <c r="AM121" s="86"/>
      <c r="AN121" s="86"/>
      <c r="AO121" s="21"/>
      <c r="AP121" s="116"/>
      <c r="AQ121" s="116"/>
      <c r="AR121" s="118"/>
    </row>
    <row r="122" spans="1:44" s="5" customFormat="1" ht="66" x14ac:dyDescent="0.25">
      <c r="A122" s="162">
        <v>34</v>
      </c>
      <c r="B122" s="74" t="s">
        <v>232</v>
      </c>
      <c r="C122" s="75"/>
      <c r="D122" s="75" t="s">
        <v>1474</v>
      </c>
      <c r="E122" s="75" t="s">
        <v>1116</v>
      </c>
      <c r="F122" s="75"/>
      <c r="G122" s="20"/>
      <c r="H122" s="20"/>
      <c r="I122" s="20"/>
      <c r="J122" s="20"/>
      <c r="K122" s="192" t="s">
        <v>1093</v>
      </c>
      <c r="L122" s="197">
        <v>1</v>
      </c>
      <c r="M122" s="67"/>
      <c r="N122" s="20"/>
      <c r="O122" s="20"/>
      <c r="P122" s="20"/>
      <c r="Q122" s="20" t="s">
        <v>1117</v>
      </c>
      <c r="R122" s="20"/>
      <c r="S122" s="85"/>
      <c r="T122" s="19"/>
      <c r="U122" s="68"/>
      <c r="V122" s="19"/>
      <c r="W122" s="149"/>
      <c r="X122" s="19"/>
      <c r="Y122" s="19" t="s">
        <v>14</v>
      </c>
      <c r="Z122" s="19" t="s">
        <v>1510</v>
      </c>
      <c r="AA122" s="73"/>
      <c r="AB122" s="19" t="s">
        <v>1511</v>
      </c>
      <c r="AC122" s="23">
        <v>4</v>
      </c>
      <c r="AD122" s="23">
        <v>0</v>
      </c>
      <c r="AE122" s="23">
        <v>1</v>
      </c>
      <c r="AF122" s="23"/>
      <c r="AG122" s="23"/>
      <c r="AH122" s="23"/>
      <c r="AI122" s="19"/>
      <c r="AJ122" s="19"/>
      <c r="AK122" s="83" t="s">
        <v>1138</v>
      </c>
      <c r="AL122" s="83" t="s">
        <v>1139</v>
      </c>
      <c r="AM122" s="86"/>
      <c r="AN122" s="86"/>
      <c r="AO122" s="21"/>
      <c r="AP122" s="116"/>
      <c r="AQ122" s="116"/>
      <c r="AR122" s="118"/>
    </row>
    <row r="123" spans="1:44" s="5" customFormat="1" ht="66" x14ac:dyDescent="0.25">
      <c r="A123" s="162">
        <v>47</v>
      </c>
      <c r="B123" s="74" t="s">
        <v>232</v>
      </c>
      <c r="C123" s="75"/>
      <c r="D123" s="75" t="s">
        <v>1474</v>
      </c>
      <c r="E123" s="75" t="s">
        <v>1116</v>
      </c>
      <c r="F123" s="75"/>
      <c r="G123" s="20"/>
      <c r="H123" s="20"/>
      <c r="I123" s="20"/>
      <c r="J123" s="128"/>
      <c r="K123" s="192" t="s">
        <v>1093</v>
      </c>
      <c r="L123" s="197">
        <v>1</v>
      </c>
      <c r="M123" s="67"/>
      <c r="N123" s="20"/>
      <c r="O123" s="20"/>
      <c r="P123" s="20"/>
      <c r="Q123" s="20" t="s">
        <v>1117</v>
      </c>
      <c r="R123" s="20"/>
      <c r="S123" s="85"/>
      <c r="T123" s="19"/>
      <c r="U123" s="68"/>
      <c r="V123" s="19"/>
      <c r="W123" s="149"/>
      <c r="X123" s="19"/>
      <c r="Y123" s="19"/>
      <c r="Z123" s="19" t="s">
        <v>1512</v>
      </c>
      <c r="AA123" s="73"/>
      <c r="AB123" s="19"/>
      <c r="AC123" s="23"/>
      <c r="AD123" s="23"/>
      <c r="AE123" s="23"/>
      <c r="AF123" s="23"/>
      <c r="AG123" s="23"/>
      <c r="AH123" s="23"/>
      <c r="AI123" s="19"/>
      <c r="AJ123" s="19"/>
      <c r="AK123" s="83" t="s">
        <v>1140</v>
      </c>
      <c r="AL123" s="83" t="s">
        <v>1141</v>
      </c>
      <c r="AM123" s="86" t="s">
        <v>1140</v>
      </c>
      <c r="AN123" s="86" t="s">
        <v>558</v>
      </c>
      <c r="AO123" s="21"/>
      <c r="AP123" s="116"/>
      <c r="AQ123" s="116"/>
      <c r="AR123" s="118"/>
    </row>
    <row r="124" spans="1:44" s="5" customFormat="1" ht="26.4" x14ac:dyDescent="0.25">
      <c r="A124" s="162">
        <v>114</v>
      </c>
      <c r="B124" s="74" t="s">
        <v>232</v>
      </c>
      <c r="C124" s="75" t="s">
        <v>1099</v>
      </c>
      <c r="D124" s="75" t="s">
        <v>1312</v>
      </c>
      <c r="E124" s="75" t="s">
        <v>1313</v>
      </c>
      <c r="F124" s="75"/>
      <c r="G124" s="20"/>
      <c r="H124" s="20"/>
      <c r="I124" s="20"/>
      <c r="J124" s="20"/>
      <c r="K124" s="192" t="s">
        <v>1064</v>
      </c>
      <c r="L124" s="197">
        <v>1</v>
      </c>
      <c r="M124" s="67"/>
      <c r="N124" s="20"/>
      <c r="O124" s="20"/>
      <c r="P124" s="20"/>
      <c r="Q124" s="20" t="s">
        <v>1311</v>
      </c>
      <c r="R124" s="20"/>
      <c r="S124" s="85"/>
      <c r="T124" s="19"/>
      <c r="U124" s="68"/>
      <c r="V124" s="19"/>
      <c r="W124" s="149"/>
      <c r="X124" s="19"/>
      <c r="Y124" s="19"/>
      <c r="Z124" s="19" t="s">
        <v>1500</v>
      </c>
      <c r="AA124" s="73"/>
      <c r="AB124" s="19"/>
      <c r="AC124" s="23"/>
      <c r="AD124" s="23"/>
      <c r="AE124" s="23"/>
      <c r="AF124" s="23"/>
      <c r="AG124" s="23"/>
      <c r="AH124" s="23"/>
      <c r="AI124" s="19"/>
      <c r="AJ124" s="19"/>
      <c r="AK124" s="83" t="s">
        <v>1506</v>
      </c>
      <c r="AL124" s="83" t="s">
        <v>1519</v>
      </c>
      <c r="AM124" s="86"/>
      <c r="AN124" s="86"/>
      <c r="AO124" s="21"/>
      <c r="AP124" s="116"/>
      <c r="AQ124" s="116"/>
      <c r="AR124" s="118"/>
    </row>
    <row r="125" spans="1:44" s="5" customFormat="1" ht="26.4" x14ac:dyDescent="0.25">
      <c r="A125" s="162">
        <v>115</v>
      </c>
      <c r="B125" s="74" t="s">
        <v>232</v>
      </c>
      <c r="C125" s="75" t="s">
        <v>1099</v>
      </c>
      <c r="D125" s="75" t="s">
        <v>1314</v>
      </c>
      <c r="E125" s="75" t="s">
        <v>1315</v>
      </c>
      <c r="F125" s="75"/>
      <c r="G125" s="20"/>
      <c r="H125" s="20"/>
      <c r="I125" s="20"/>
      <c r="J125" s="20"/>
      <c r="K125" s="192" t="s">
        <v>1064</v>
      </c>
      <c r="L125" s="197">
        <v>1</v>
      </c>
      <c r="M125" s="67"/>
      <c r="N125" s="20"/>
      <c r="O125" s="20"/>
      <c r="P125" s="20"/>
      <c r="Q125" s="20" t="s">
        <v>1311</v>
      </c>
      <c r="R125" s="20"/>
      <c r="S125" s="85"/>
      <c r="T125" s="19"/>
      <c r="U125" s="68"/>
      <c r="V125" s="19"/>
      <c r="W125" s="149"/>
      <c r="X125" s="19"/>
      <c r="Y125" s="19"/>
      <c r="Z125" s="19" t="s">
        <v>1500</v>
      </c>
      <c r="AA125" s="73"/>
      <c r="AB125" s="19"/>
      <c r="AC125" s="23"/>
      <c r="AD125" s="23"/>
      <c r="AE125" s="23"/>
      <c r="AF125" s="23"/>
      <c r="AG125" s="23"/>
      <c r="AH125" s="23"/>
      <c r="AI125" s="19"/>
      <c r="AJ125" s="19"/>
      <c r="AK125" s="83" t="s">
        <v>1506</v>
      </c>
      <c r="AL125" s="83" t="s">
        <v>1519</v>
      </c>
      <c r="AM125" s="86"/>
      <c r="AN125" s="86"/>
      <c r="AO125" s="21"/>
      <c r="AP125" s="116"/>
      <c r="AQ125" s="116"/>
      <c r="AR125" s="118"/>
    </row>
    <row r="126" spans="1:44" s="5" customFormat="1" ht="26.4" x14ac:dyDescent="0.25">
      <c r="A126" s="162">
        <v>116</v>
      </c>
      <c r="B126" s="74" t="s">
        <v>232</v>
      </c>
      <c r="C126" s="75" t="s">
        <v>1099</v>
      </c>
      <c r="D126" s="75" t="s">
        <v>1316</v>
      </c>
      <c r="E126" s="75" t="s">
        <v>1317</v>
      </c>
      <c r="F126" s="75"/>
      <c r="G126" s="20"/>
      <c r="H126" s="20"/>
      <c r="I126" s="20"/>
      <c r="J126" s="20"/>
      <c r="K126" s="192" t="s">
        <v>1064</v>
      </c>
      <c r="L126" s="197">
        <v>1</v>
      </c>
      <c r="M126" s="67"/>
      <c r="N126" s="20"/>
      <c r="O126" s="20"/>
      <c r="P126" s="20"/>
      <c r="Q126" s="20" t="s">
        <v>1311</v>
      </c>
      <c r="R126" s="20"/>
      <c r="S126" s="85"/>
      <c r="T126" s="19"/>
      <c r="U126" s="68"/>
      <c r="V126" s="19"/>
      <c r="W126" s="149"/>
      <c r="X126" s="19"/>
      <c r="Y126" s="19"/>
      <c r="Z126" s="19" t="s">
        <v>1500</v>
      </c>
      <c r="AA126" s="73"/>
      <c r="AB126" s="19"/>
      <c r="AC126" s="23"/>
      <c r="AD126" s="23"/>
      <c r="AE126" s="23"/>
      <c r="AF126" s="23"/>
      <c r="AG126" s="23"/>
      <c r="AH126" s="23"/>
      <c r="AI126" s="19"/>
      <c r="AJ126" s="19"/>
      <c r="AK126" s="83" t="s">
        <v>1506</v>
      </c>
      <c r="AL126" s="83" t="s">
        <v>1519</v>
      </c>
      <c r="AM126" s="86"/>
      <c r="AN126" s="86"/>
      <c r="AO126" s="21"/>
      <c r="AP126" s="116"/>
      <c r="AQ126" s="116"/>
      <c r="AR126" s="118"/>
    </row>
    <row r="127" spans="1:44" s="5" customFormat="1" ht="26.4" x14ac:dyDescent="0.25">
      <c r="A127" s="162">
        <v>117</v>
      </c>
      <c r="B127" s="74" t="s">
        <v>232</v>
      </c>
      <c r="C127" s="75" t="s">
        <v>1099</v>
      </c>
      <c r="D127" s="75" t="s">
        <v>1318</v>
      </c>
      <c r="E127" s="75" t="s">
        <v>1317</v>
      </c>
      <c r="F127" s="75"/>
      <c r="G127" s="20"/>
      <c r="H127" s="20"/>
      <c r="I127" s="20"/>
      <c r="J127" s="20"/>
      <c r="K127" s="192" t="s">
        <v>1064</v>
      </c>
      <c r="L127" s="197">
        <v>1</v>
      </c>
      <c r="M127" s="67"/>
      <c r="N127" s="20"/>
      <c r="O127" s="20" t="s">
        <v>1319</v>
      </c>
      <c r="P127" s="20" t="s">
        <v>1320</v>
      </c>
      <c r="Q127" s="20" t="s">
        <v>1321</v>
      </c>
      <c r="R127" s="20"/>
      <c r="S127" s="85"/>
      <c r="T127" s="19"/>
      <c r="U127" s="68"/>
      <c r="V127" s="19"/>
      <c r="W127" s="149"/>
      <c r="X127" s="19"/>
      <c r="Y127" s="19"/>
      <c r="Z127" s="19" t="s">
        <v>1500</v>
      </c>
      <c r="AA127" s="73"/>
      <c r="AB127" s="19"/>
      <c r="AC127" s="23"/>
      <c r="AD127" s="23"/>
      <c r="AE127" s="23"/>
      <c r="AF127" s="23"/>
      <c r="AG127" s="23"/>
      <c r="AH127" s="23"/>
      <c r="AI127" s="19"/>
      <c r="AJ127" s="19"/>
      <c r="AK127" s="83" t="s">
        <v>1506</v>
      </c>
      <c r="AL127" s="83" t="s">
        <v>1519</v>
      </c>
      <c r="AM127" s="86"/>
      <c r="AN127" s="86"/>
      <c r="AO127" s="21"/>
      <c r="AP127" s="116"/>
      <c r="AQ127" s="116"/>
      <c r="AR127" s="118"/>
    </row>
    <row r="128" spans="1:44" s="5" customFormat="1" ht="66" x14ac:dyDescent="0.25">
      <c r="A128" s="162">
        <v>118</v>
      </c>
      <c r="B128" s="74" t="s">
        <v>232</v>
      </c>
      <c r="C128" s="75" t="s">
        <v>1099</v>
      </c>
      <c r="D128" s="75" t="s">
        <v>1322</v>
      </c>
      <c r="E128" s="75" t="s">
        <v>1323</v>
      </c>
      <c r="F128" s="75"/>
      <c r="G128" s="20"/>
      <c r="H128" s="20"/>
      <c r="I128" s="20"/>
      <c r="J128" s="20"/>
      <c r="K128" s="192" t="s">
        <v>1064</v>
      </c>
      <c r="L128" s="197">
        <v>1</v>
      </c>
      <c r="M128" s="67"/>
      <c r="N128" s="20"/>
      <c r="O128" s="20" t="s">
        <v>1324</v>
      </c>
      <c r="P128" s="20"/>
      <c r="Q128" s="20" t="s">
        <v>1325</v>
      </c>
      <c r="R128" s="20"/>
      <c r="S128" s="85"/>
      <c r="T128" s="19"/>
      <c r="U128" s="68"/>
      <c r="V128" s="19"/>
      <c r="W128" s="149"/>
      <c r="X128" s="19"/>
      <c r="Y128" s="19"/>
      <c r="Z128" s="19" t="s">
        <v>1500</v>
      </c>
      <c r="AA128" s="73"/>
      <c r="AB128" s="19"/>
      <c r="AC128" s="23"/>
      <c r="AD128" s="23"/>
      <c r="AE128" s="23"/>
      <c r="AF128" s="23"/>
      <c r="AG128" s="23"/>
      <c r="AH128" s="23"/>
      <c r="AI128" s="19"/>
      <c r="AJ128" s="19"/>
      <c r="AK128" s="83" t="s">
        <v>1506</v>
      </c>
      <c r="AL128" s="83" t="s">
        <v>1519</v>
      </c>
      <c r="AM128" s="86"/>
      <c r="AN128" s="86"/>
      <c r="AO128" s="21"/>
      <c r="AP128" s="116"/>
      <c r="AQ128" s="116"/>
      <c r="AR128" s="118"/>
    </row>
    <row r="129" spans="1:44" s="5" customFormat="1" ht="92.4" x14ac:dyDescent="0.25">
      <c r="A129" s="162">
        <v>120</v>
      </c>
      <c r="B129" s="74" t="s">
        <v>232</v>
      </c>
      <c r="C129" s="75" t="s">
        <v>1099</v>
      </c>
      <c r="D129" s="75" t="s">
        <v>1475</v>
      </c>
      <c r="E129" s="75" t="s">
        <v>1323</v>
      </c>
      <c r="F129" s="75"/>
      <c r="G129" s="20"/>
      <c r="H129" s="20"/>
      <c r="I129" s="20"/>
      <c r="J129" s="20"/>
      <c r="K129" s="192" t="s">
        <v>1093</v>
      </c>
      <c r="L129" s="198">
        <v>1</v>
      </c>
      <c r="M129" s="67"/>
      <c r="N129" s="20"/>
      <c r="O129" s="20"/>
      <c r="P129" s="20"/>
      <c r="Q129" s="20" t="s">
        <v>1329</v>
      </c>
      <c r="R129" s="20"/>
      <c r="S129" s="85"/>
      <c r="T129" s="19"/>
      <c r="U129" s="68"/>
      <c r="V129" s="19" t="s">
        <v>1561</v>
      </c>
      <c r="W129" s="149"/>
      <c r="X129" s="19"/>
      <c r="Y129" s="19" t="s">
        <v>14</v>
      </c>
      <c r="Z129" s="19" t="s">
        <v>1597</v>
      </c>
      <c r="AA129" s="73">
        <v>42950</v>
      </c>
      <c r="AB129" s="19" t="s">
        <v>1598</v>
      </c>
      <c r="AC129" s="23">
        <v>7</v>
      </c>
      <c r="AD129" s="23">
        <v>0</v>
      </c>
      <c r="AE129" s="23">
        <v>0</v>
      </c>
      <c r="AF129" s="23"/>
      <c r="AG129" s="23"/>
      <c r="AH129" s="23"/>
      <c r="AI129" s="19"/>
      <c r="AJ129" s="19"/>
      <c r="AK129" s="83" t="s">
        <v>1506</v>
      </c>
      <c r="AL129" s="83" t="s">
        <v>1519</v>
      </c>
      <c r="AM129" s="86"/>
      <c r="AN129" s="86"/>
      <c r="AO129" s="21"/>
      <c r="AP129" s="116"/>
      <c r="AQ129" s="116"/>
      <c r="AR129" s="118"/>
    </row>
    <row r="130" spans="1:44" s="5" customFormat="1" ht="39.6" x14ac:dyDescent="0.25">
      <c r="A130" s="162">
        <v>119</v>
      </c>
      <c r="B130" s="74" t="s">
        <v>232</v>
      </c>
      <c r="C130" s="75" t="s">
        <v>1099</v>
      </c>
      <c r="D130" s="75" t="s">
        <v>1326</v>
      </c>
      <c r="E130" s="75" t="s">
        <v>1323</v>
      </c>
      <c r="F130" s="75"/>
      <c r="G130" s="20"/>
      <c r="H130" s="20"/>
      <c r="I130" s="20"/>
      <c r="J130" s="20"/>
      <c r="K130" s="192" t="s">
        <v>1064</v>
      </c>
      <c r="L130" s="197">
        <v>1</v>
      </c>
      <c r="M130" s="67"/>
      <c r="N130" s="20"/>
      <c r="O130" s="20" t="s">
        <v>1327</v>
      </c>
      <c r="P130" s="20" t="s">
        <v>1328</v>
      </c>
      <c r="Q130" s="20"/>
      <c r="R130" s="20"/>
      <c r="S130" s="85"/>
      <c r="T130" s="19"/>
      <c r="U130" s="68"/>
      <c r="V130" s="19"/>
      <c r="W130" s="149"/>
      <c r="X130" s="19"/>
      <c r="Y130" s="19"/>
      <c r="Z130" s="19" t="s">
        <v>1500</v>
      </c>
      <c r="AA130" s="73"/>
      <c r="AB130" s="19"/>
      <c r="AC130" s="23"/>
      <c r="AD130" s="23"/>
      <c r="AE130" s="23"/>
      <c r="AF130" s="23"/>
      <c r="AG130" s="23"/>
      <c r="AH130" s="23"/>
      <c r="AI130" s="19"/>
      <c r="AJ130" s="19"/>
      <c r="AK130" s="83" t="s">
        <v>1506</v>
      </c>
      <c r="AL130" s="83" t="s">
        <v>1519</v>
      </c>
      <c r="AM130" s="86"/>
      <c r="AN130" s="86"/>
      <c r="AO130" s="21"/>
      <c r="AP130" s="116"/>
      <c r="AQ130" s="116"/>
      <c r="AR130" s="118"/>
    </row>
    <row r="131" spans="1:44" s="5" customFormat="1" ht="66" x14ac:dyDescent="0.25">
      <c r="A131" s="162">
        <v>122</v>
      </c>
      <c r="B131" s="74" t="s">
        <v>232</v>
      </c>
      <c r="C131" s="75" t="s">
        <v>1099</v>
      </c>
      <c r="D131" s="75" t="s">
        <v>1476</v>
      </c>
      <c r="E131" s="75" t="s">
        <v>1331</v>
      </c>
      <c r="F131" s="75"/>
      <c r="G131" s="20"/>
      <c r="H131" s="20"/>
      <c r="I131" s="20"/>
      <c r="J131" s="20"/>
      <c r="K131" s="192" t="s">
        <v>1093</v>
      </c>
      <c r="L131" s="197">
        <v>1</v>
      </c>
      <c r="M131" s="67"/>
      <c r="N131" s="20"/>
      <c r="O131" s="20"/>
      <c r="P131" s="20"/>
      <c r="Q131" s="20" t="s">
        <v>1329</v>
      </c>
      <c r="R131" s="20"/>
      <c r="S131" s="85"/>
      <c r="T131" s="19"/>
      <c r="U131" s="68"/>
      <c r="V131" s="19"/>
      <c r="W131" s="149"/>
      <c r="X131" s="19"/>
      <c r="Y131" s="19"/>
      <c r="Z131" s="19" t="s">
        <v>1514</v>
      </c>
      <c r="AA131" s="73"/>
      <c r="AB131" s="19"/>
      <c r="AC131" s="23"/>
      <c r="AD131" s="23"/>
      <c r="AE131" s="23"/>
      <c r="AF131" s="23"/>
      <c r="AG131" s="23"/>
      <c r="AH131" s="23"/>
      <c r="AI131" s="19"/>
      <c r="AJ131" s="19"/>
      <c r="AK131" s="83" t="s">
        <v>1506</v>
      </c>
      <c r="AL131" s="83" t="s">
        <v>1519</v>
      </c>
      <c r="AM131" s="86"/>
      <c r="AN131" s="86"/>
      <c r="AO131" s="21"/>
      <c r="AP131" s="116"/>
      <c r="AQ131" s="116"/>
      <c r="AR131" s="118"/>
    </row>
    <row r="132" spans="1:44" s="5" customFormat="1" ht="39.6" x14ac:dyDescent="0.25">
      <c r="A132" s="162">
        <v>121</v>
      </c>
      <c r="B132" s="74" t="s">
        <v>232</v>
      </c>
      <c r="C132" s="75" t="s">
        <v>1099</v>
      </c>
      <c r="D132" s="75" t="s">
        <v>1330</v>
      </c>
      <c r="E132" s="75" t="s">
        <v>1331</v>
      </c>
      <c r="F132" s="75"/>
      <c r="G132" s="20"/>
      <c r="H132" s="20"/>
      <c r="I132" s="20"/>
      <c r="J132" s="20"/>
      <c r="K132" s="192" t="s">
        <v>1064</v>
      </c>
      <c r="L132" s="197">
        <v>1</v>
      </c>
      <c r="M132" s="67"/>
      <c r="N132" s="20"/>
      <c r="O132" s="20" t="s">
        <v>1332</v>
      </c>
      <c r="P132" s="20" t="s">
        <v>1333</v>
      </c>
      <c r="Q132" s="20"/>
      <c r="R132" s="20"/>
      <c r="S132" s="85"/>
      <c r="T132" s="19"/>
      <c r="U132" s="68"/>
      <c r="V132" s="19"/>
      <c r="W132" s="149"/>
      <c r="X132" s="19"/>
      <c r="Y132" s="19"/>
      <c r="Z132" s="19" t="s">
        <v>1500</v>
      </c>
      <c r="AA132" s="73"/>
      <c r="AB132" s="19"/>
      <c r="AC132" s="23"/>
      <c r="AD132" s="23"/>
      <c r="AE132" s="23"/>
      <c r="AF132" s="23"/>
      <c r="AG132" s="23"/>
      <c r="AH132" s="23"/>
      <c r="AI132" s="19"/>
      <c r="AJ132" s="19"/>
      <c r="AK132" s="83" t="s">
        <v>1506</v>
      </c>
      <c r="AL132" s="83" t="s">
        <v>1519</v>
      </c>
      <c r="AM132" s="86"/>
      <c r="AN132" s="86"/>
      <c r="AO132" s="21"/>
      <c r="AP132" s="116"/>
      <c r="AQ132" s="116"/>
      <c r="AR132" s="118"/>
    </row>
    <row r="133" spans="1:44" s="5" customFormat="1" ht="92.4" x14ac:dyDescent="0.25">
      <c r="A133" s="162">
        <v>123</v>
      </c>
      <c r="B133" s="74" t="s">
        <v>232</v>
      </c>
      <c r="C133" s="75" t="s">
        <v>1099</v>
      </c>
      <c r="D133" s="75" t="s">
        <v>1334</v>
      </c>
      <c r="E133" s="75" t="s">
        <v>1335</v>
      </c>
      <c r="F133" s="75"/>
      <c r="G133" s="20"/>
      <c r="H133" s="20"/>
      <c r="I133" s="20"/>
      <c r="J133" s="20"/>
      <c r="K133" s="192" t="s">
        <v>1093</v>
      </c>
      <c r="L133" s="197">
        <v>1</v>
      </c>
      <c r="M133" s="67"/>
      <c r="N133" s="20"/>
      <c r="O133" s="20" t="s">
        <v>1336</v>
      </c>
      <c r="P133" s="20" t="s">
        <v>1337</v>
      </c>
      <c r="Q133" s="20" t="s">
        <v>1338</v>
      </c>
      <c r="R133" s="20"/>
      <c r="S133" s="85"/>
      <c r="T133" s="19"/>
      <c r="U133" s="68"/>
      <c r="V133" s="19" t="s">
        <v>1513</v>
      </c>
      <c r="W133" s="149"/>
      <c r="X133" s="19"/>
      <c r="Y133" s="19"/>
      <c r="Z133" s="196" t="s">
        <v>1527</v>
      </c>
      <c r="AA133" s="73"/>
      <c r="AB133" s="19"/>
      <c r="AC133" s="23">
        <v>5</v>
      </c>
      <c r="AD133" s="23">
        <v>0</v>
      </c>
      <c r="AE133" s="23">
        <v>0</v>
      </c>
      <c r="AF133" s="23"/>
      <c r="AG133" s="23"/>
      <c r="AH133" s="23"/>
      <c r="AI133" s="19"/>
      <c r="AJ133" s="19"/>
      <c r="AK133" s="83" t="s">
        <v>1506</v>
      </c>
      <c r="AL133" s="83" t="s">
        <v>1519</v>
      </c>
      <c r="AM133" s="86"/>
      <c r="AN133" s="86"/>
      <c r="AO133" s="21"/>
      <c r="AP133" s="116"/>
      <c r="AQ133" s="116"/>
      <c r="AR133" s="118"/>
    </row>
    <row r="134" spans="1:44" s="5" customFormat="1" ht="66" x14ac:dyDescent="0.25">
      <c r="A134" s="162">
        <v>124</v>
      </c>
      <c r="B134" s="74" t="s">
        <v>232</v>
      </c>
      <c r="C134" s="74" t="s">
        <v>1099</v>
      </c>
      <c r="D134" s="75" t="s">
        <v>1339</v>
      </c>
      <c r="E134" s="74" t="s">
        <v>1340</v>
      </c>
      <c r="F134" s="74"/>
      <c r="G134" s="67"/>
      <c r="H134" s="67"/>
      <c r="I134" s="67"/>
      <c r="J134" s="67"/>
      <c r="K134" s="191" t="s">
        <v>1093</v>
      </c>
      <c r="L134" s="197">
        <v>1</v>
      </c>
      <c r="M134" s="67"/>
      <c r="N134" s="67"/>
      <c r="O134" s="67"/>
      <c r="P134" s="67" t="s">
        <v>1341</v>
      </c>
      <c r="Q134" s="67" t="s">
        <v>1329</v>
      </c>
      <c r="R134" s="67"/>
      <c r="S134" s="84"/>
      <c r="T134" s="68"/>
      <c r="U134" s="68"/>
      <c r="V134" s="68"/>
      <c r="W134" s="148"/>
      <c r="X134" s="68"/>
      <c r="Y134" s="68"/>
      <c r="Z134" s="68" t="s">
        <v>1528</v>
      </c>
      <c r="AA134" s="72"/>
      <c r="AB134" s="68"/>
      <c r="AC134" s="69">
        <v>5</v>
      </c>
      <c r="AD134" s="69">
        <v>0</v>
      </c>
      <c r="AE134" s="69">
        <v>0</v>
      </c>
      <c r="AF134" s="69"/>
      <c r="AG134" s="69"/>
      <c r="AH134" s="69"/>
      <c r="AI134" s="68"/>
      <c r="AJ134" s="68"/>
      <c r="AK134" s="83" t="s">
        <v>1506</v>
      </c>
      <c r="AL134" s="83" t="s">
        <v>1519</v>
      </c>
      <c r="AM134" s="86"/>
      <c r="AN134" s="86"/>
      <c r="AO134" s="70"/>
      <c r="AP134" s="116"/>
      <c r="AQ134" s="116"/>
      <c r="AR134" s="118"/>
    </row>
    <row r="135" spans="1:44" s="5" customFormat="1" ht="184.8" x14ac:dyDescent="0.25">
      <c r="A135" s="162">
        <v>125</v>
      </c>
      <c r="B135" s="74" t="s">
        <v>232</v>
      </c>
      <c r="C135" s="75" t="s">
        <v>1099</v>
      </c>
      <c r="D135" s="75" t="s">
        <v>1342</v>
      </c>
      <c r="E135" s="75" t="s">
        <v>1343</v>
      </c>
      <c r="F135" s="75"/>
      <c r="G135" s="20"/>
      <c r="H135" s="20"/>
      <c r="I135" s="20"/>
      <c r="J135" s="20"/>
      <c r="K135" s="192" t="s">
        <v>1093</v>
      </c>
      <c r="L135" s="198"/>
      <c r="M135" s="67"/>
      <c r="N135" s="20"/>
      <c r="O135" s="20"/>
      <c r="P135" s="20"/>
      <c r="Q135" s="20" t="s">
        <v>1344</v>
      </c>
      <c r="R135" s="20"/>
      <c r="S135" s="85"/>
      <c r="T135" s="19"/>
      <c r="U135" s="68"/>
      <c r="V135" s="19" t="s">
        <v>1529</v>
      </c>
      <c r="W135" s="149"/>
      <c r="X135" s="19"/>
      <c r="Y135" s="19"/>
      <c r="Z135" s="19" t="s">
        <v>1585</v>
      </c>
      <c r="AA135" s="73"/>
      <c r="AB135" s="19"/>
      <c r="AC135" s="23"/>
      <c r="AD135" s="23"/>
      <c r="AE135" s="23"/>
      <c r="AF135" s="23"/>
      <c r="AG135" s="23"/>
      <c r="AH135" s="23"/>
      <c r="AI135" s="19"/>
      <c r="AJ135" s="19"/>
      <c r="AK135" s="83" t="s">
        <v>1506</v>
      </c>
      <c r="AL135" s="83" t="s">
        <v>1519</v>
      </c>
      <c r="AM135" s="86"/>
      <c r="AN135" s="86"/>
      <c r="AO135" s="21"/>
      <c r="AP135" s="116"/>
      <c r="AQ135" s="116"/>
      <c r="AR135" s="118"/>
    </row>
    <row r="136" spans="1:44" s="5" customFormat="1" ht="52.8" x14ac:dyDescent="0.25">
      <c r="A136" s="162">
        <v>126</v>
      </c>
      <c r="B136" s="74" t="s">
        <v>232</v>
      </c>
      <c r="C136" s="75" t="s">
        <v>1099</v>
      </c>
      <c r="D136" s="75" t="s">
        <v>1345</v>
      </c>
      <c r="E136" s="75" t="s">
        <v>1346</v>
      </c>
      <c r="F136" s="75"/>
      <c r="G136" s="20"/>
      <c r="H136" s="20"/>
      <c r="I136" s="20"/>
      <c r="J136" s="20"/>
      <c r="K136" s="192" t="s">
        <v>1093</v>
      </c>
      <c r="L136" s="197">
        <v>1</v>
      </c>
      <c r="M136" s="67"/>
      <c r="N136" s="20"/>
      <c r="O136" s="20" t="s">
        <v>1347</v>
      </c>
      <c r="P136" s="20"/>
      <c r="Q136" s="20" t="s">
        <v>1348</v>
      </c>
      <c r="R136" s="20"/>
      <c r="S136" s="85"/>
      <c r="T136" s="19"/>
      <c r="U136" s="68"/>
      <c r="V136" s="19" t="s">
        <v>1513</v>
      </c>
      <c r="W136" s="149"/>
      <c r="X136" s="19"/>
      <c r="Y136" s="19"/>
      <c r="Z136" s="19" t="s">
        <v>1530</v>
      </c>
      <c r="AA136" s="73"/>
      <c r="AB136" s="19"/>
      <c r="AC136" s="23">
        <v>4</v>
      </c>
      <c r="AD136" s="23">
        <v>0</v>
      </c>
      <c r="AE136" s="23">
        <v>0</v>
      </c>
      <c r="AF136" s="23"/>
      <c r="AG136" s="23"/>
      <c r="AH136" s="23"/>
      <c r="AI136" s="19"/>
      <c r="AJ136" s="19"/>
      <c r="AK136" s="83" t="s">
        <v>1506</v>
      </c>
      <c r="AL136" s="83" t="s">
        <v>1519</v>
      </c>
      <c r="AM136" s="86"/>
      <c r="AN136" s="86"/>
      <c r="AO136" s="21"/>
      <c r="AP136" s="116"/>
      <c r="AQ136" s="116"/>
      <c r="AR136" s="118"/>
    </row>
    <row r="137" spans="1:44" s="5" customFormat="1" ht="198" x14ac:dyDescent="0.25">
      <c r="A137" s="162">
        <v>127</v>
      </c>
      <c r="B137" s="74" t="s">
        <v>232</v>
      </c>
      <c r="C137" s="75" t="s">
        <v>1099</v>
      </c>
      <c r="D137" s="75" t="s">
        <v>1345</v>
      </c>
      <c r="E137" s="75" t="s">
        <v>1346</v>
      </c>
      <c r="F137" s="75"/>
      <c r="G137" s="20"/>
      <c r="H137" s="20"/>
      <c r="I137" s="20"/>
      <c r="J137" s="20"/>
      <c r="K137" s="192" t="s">
        <v>1028</v>
      </c>
      <c r="L137" s="198"/>
      <c r="M137" s="67"/>
      <c r="N137" s="20"/>
      <c r="O137" s="20" t="s">
        <v>1349</v>
      </c>
      <c r="P137" s="20"/>
      <c r="Q137" s="20" t="s">
        <v>1350</v>
      </c>
      <c r="R137" s="20"/>
      <c r="S137" s="85"/>
      <c r="T137" s="19"/>
      <c r="U137" s="68"/>
      <c r="V137" s="19" t="s">
        <v>1491</v>
      </c>
      <c r="W137" s="149"/>
      <c r="X137" s="19"/>
      <c r="Y137" s="19"/>
      <c r="Z137" s="19" t="s">
        <v>1590</v>
      </c>
      <c r="AA137" s="73"/>
      <c r="AB137" s="19"/>
      <c r="AC137" s="23"/>
      <c r="AD137" s="23"/>
      <c r="AE137" s="23"/>
      <c r="AF137" s="23"/>
      <c r="AG137" s="23"/>
      <c r="AH137" s="23"/>
      <c r="AI137" s="19"/>
      <c r="AJ137" s="19"/>
      <c r="AK137" s="83" t="s">
        <v>1506</v>
      </c>
      <c r="AL137" s="83" t="s">
        <v>1519</v>
      </c>
      <c r="AM137" s="86"/>
      <c r="AN137" s="86"/>
      <c r="AO137" s="21"/>
      <c r="AP137" s="116"/>
      <c r="AQ137" s="116"/>
      <c r="AR137" s="118"/>
    </row>
    <row r="138" spans="1:44" s="5" customFormat="1" ht="132" x14ac:dyDescent="0.25">
      <c r="A138" s="162">
        <v>134</v>
      </c>
      <c r="B138" s="74" t="s">
        <v>1361</v>
      </c>
      <c r="C138" s="75" t="s">
        <v>1080</v>
      </c>
      <c r="D138" s="75" t="s">
        <v>1477</v>
      </c>
      <c r="E138" s="75" t="s">
        <v>1368</v>
      </c>
      <c r="F138" s="75" t="s">
        <v>1369</v>
      </c>
      <c r="G138" s="20"/>
      <c r="H138" s="20"/>
      <c r="I138" s="20"/>
      <c r="J138" s="20"/>
      <c r="K138" s="192"/>
      <c r="L138" s="192"/>
      <c r="M138" s="67"/>
      <c r="N138" s="20"/>
      <c r="O138" s="20"/>
      <c r="P138" s="20"/>
      <c r="Q138" s="20" t="s">
        <v>1370</v>
      </c>
      <c r="R138" s="20"/>
      <c r="S138" s="85"/>
      <c r="T138" s="19"/>
      <c r="U138" s="68"/>
      <c r="V138" s="19" t="s">
        <v>1491</v>
      </c>
      <c r="W138" s="149"/>
      <c r="X138" s="19"/>
      <c r="Y138" s="19"/>
      <c r="Z138" s="19" t="s">
        <v>1592</v>
      </c>
      <c r="AA138" s="73"/>
      <c r="AB138" s="19"/>
      <c r="AC138" s="23"/>
      <c r="AD138" s="23"/>
      <c r="AE138" s="23"/>
      <c r="AF138" s="23"/>
      <c r="AG138" s="23"/>
      <c r="AH138" s="23"/>
      <c r="AI138" s="19"/>
      <c r="AJ138" s="19"/>
      <c r="AK138" s="83" t="s">
        <v>1376</v>
      </c>
      <c r="AL138" s="83" t="s">
        <v>486</v>
      </c>
      <c r="AM138" s="86"/>
      <c r="AN138" s="86"/>
      <c r="AO138" s="21"/>
      <c r="AP138" s="116"/>
      <c r="AQ138" s="116"/>
      <c r="AR138" s="117"/>
    </row>
    <row r="139" spans="1:44" s="5" customFormat="1" ht="79.2" x14ac:dyDescent="0.25">
      <c r="A139" s="162">
        <v>136</v>
      </c>
      <c r="B139" s="74" t="s">
        <v>1361</v>
      </c>
      <c r="C139" s="75" t="s">
        <v>1080</v>
      </c>
      <c r="D139" s="75" t="s">
        <v>1477</v>
      </c>
      <c r="E139" s="75" t="s">
        <v>1371</v>
      </c>
      <c r="F139" s="75" t="s">
        <v>1175</v>
      </c>
      <c r="G139" s="20"/>
      <c r="H139" s="20"/>
      <c r="I139" s="20"/>
      <c r="J139" s="20"/>
      <c r="K139" s="192"/>
      <c r="L139" s="197">
        <v>1</v>
      </c>
      <c r="M139" s="67"/>
      <c r="N139" s="20"/>
      <c r="O139" s="20" t="s">
        <v>1372</v>
      </c>
      <c r="P139" s="20" t="s">
        <v>1373</v>
      </c>
      <c r="Q139" s="20" t="s">
        <v>1374</v>
      </c>
      <c r="R139" s="20"/>
      <c r="S139" s="85"/>
      <c r="T139" s="19"/>
      <c r="U139" s="68"/>
      <c r="V139" s="19" t="s">
        <v>1491</v>
      </c>
      <c r="W139" s="149"/>
      <c r="X139" s="19"/>
      <c r="Y139" s="19"/>
      <c r="Z139" s="19" t="s">
        <v>1586</v>
      </c>
      <c r="AA139" s="73"/>
      <c r="AB139" s="19"/>
      <c r="AC139" s="23"/>
      <c r="AD139" s="23"/>
      <c r="AE139" s="23"/>
      <c r="AF139" s="23"/>
      <c r="AG139" s="23"/>
      <c r="AH139" s="23"/>
      <c r="AI139" s="19"/>
      <c r="AJ139" s="19"/>
      <c r="AK139" s="83" t="s">
        <v>1376</v>
      </c>
      <c r="AL139" s="83" t="s">
        <v>486</v>
      </c>
      <c r="AM139" s="86"/>
      <c r="AN139" s="86"/>
      <c r="AO139" s="21"/>
      <c r="AP139" s="116"/>
      <c r="AQ139" s="116"/>
      <c r="AR139" s="118"/>
    </row>
    <row r="140" spans="1:44" s="5" customFormat="1" ht="132" x14ac:dyDescent="0.25">
      <c r="A140" s="162">
        <v>38</v>
      </c>
      <c r="B140" s="74" t="s">
        <v>232</v>
      </c>
      <c r="C140" s="75" t="s">
        <v>1118</v>
      </c>
      <c r="D140" s="75" t="s">
        <v>1130</v>
      </c>
      <c r="E140" s="75"/>
      <c r="F140" s="75"/>
      <c r="G140" s="20"/>
      <c r="H140" s="20"/>
      <c r="I140" s="20"/>
      <c r="J140" s="20"/>
      <c r="K140" s="192" t="s">
        <v>1093</v>
      </c>
      <c r="L140" s="197">
        <v>1</v>
      </c>
      <c r="M140" s="67"/>
      <c r="N140" s="20"/>
      <c r="O140" s="20" t="s">
        <v>1131</v>
      </c>
      <c r="P140" s="20"/>
      <c r="Q140" s="20" t="s">
        <v>1132</v>
      </c>
      <c r="R140" s="20"/>
      <c r="S140" s="85" t="s">
        <v>7</v>
      </c>
      <c r="T140" s="19"/>
      <c r="U140" s="68"/>
      <c r="V140" s="19" t="s">
        <v>1507</v>
      </c>
      <c r="W140" s="149"/>
      <c r="X140" s="19"/>
      <c r="Y140" s="19" t="s">
        <v>17</v>
      </c>
      <c r="Z140" s="19" t="s">
        <v>1541</v>
      </c>
      <c r="AA140" s="73"/>
      <c r="AB140" s="19"/>
      <c r="AC140" s="23">
        <v>4</v>
      </c>
      <c r="AD140" s="23">
        <v>0</v>
      </c>
      <c r="AE140" s="23">
        <v>1</v>
      </c>
      <c r="AF140" s="23"/>
      <c r="AG140" s="23"/>
      <c r="AH140" s="23"/>
      <c r="AI140" s="19"/>
      <c r="AJ140" s="19"/>
      <c r="AK140" s="83" t="s">
        <v>1138</v>
      </c>
      <c r="AL140" s="83" t="s">
        <v>1139</v>
      </c>
      <c r="AM140" s="86"/>
      <c r="AN140" s="86"/>
      <c r="AO140" s="21"/>
      <c r="AP140" s="116"/>
      <c r="AQ140" s="116"/>
      <c r="AR140" s="118"/>
    </row>
    <row r="141" spans="1:44" s="5" customFormat="1" ht="26.4" x14ac:dyDescent="0.25">
      <c r="A141" s="162">
        <v>52</v>
      </c>
      <c r="B141" s="74" t="s">
        <v>232</v>
      </c>
      <c r="C141" s="75" t="s">
        <v>1152</v>
      </c>
      <c r="D141" s="75" t="s">
        <v>1153</v>
      </c>
      <c r="E141" s="75"/>
      <c r="F141" s="75"/>
      <c r="G141" s="20"/>
      <c r="H141" s="20"/>
      <c r="I141" s="20"/>
      <c r="J141" s="20"/>
      <c r="K141" s="192" t="s">
        <v>1064</v>
      </c>
      <c r="L141" s="197">
        <v>1</v>
      </c>
      <c r="M141" s="67"/>
      <c r="N141" s="20"/>
      <c r="O141" s="20"/>
      <c r="P141" s="20"/>
      <c r="Q141" s="20" t="s">
        <v>1154</v>
      </c>
      <c r="R141" s="20"/>
      <c r="S141" s="85"/>
      <c r="T141" s="19"/>
      <c r="U141" s="68"/>
      <c r="V141" s="19"/>
      <c r="W141" s="149"/>
      <c r="X141" s="19"/>
      <c r="Y141" s="19"/>
      <c r="Z141" s="19" t="s">
        <v>1500</v>
      </c>
      <c r="AA141" s="73"/>
      <c r="AB141" s="19"/>
      <c r="AC141" s="23"/>
      <c r="AD141" s="23"/>
      <c r="AE141" s="23"/>
      <c r="AF141" s="23"/>
      <c r="AG141" s="23"/>
      <c r="AH141" s="23"/>
      <c r="AI141" s="19"/>
      <c r="AJ141" s="19"/>
      <c r="AK141" s="83" t="s">
        <v>1155</v>
      </c>
      <c r="AL141" s="83" t="s">
        <v>1156</v>
      </c>
      <c r="AM141" s="86"/>
      <c r="AN141" s="86"/>
      <c r="AO141" s="21"/>
      <c r="AP141" s="116"/>
      <c r="AQ141" s="116"/>
      <c r="AR141" s="118"/>
    </row>
    <row r="142" spans="1:44" s="5" customFormat="1" ht="409.6" x14ac:dyDescent="0.25">
      <c r="A142" s="162">
        <v>62</v>
      </c>
      <c r="B142" s="74"/>
      <c r="C142" s="75" t="s">
        <v>1153</v>
      </c>
      <c r="D142" s="75" t="s">
        <v>1153</v>
      </c>
      <c r="E142" s="75"/>
      <c r="F142" s="75"/>
      <c r="G142" s="20"/>
      <c r="H142" s="20"/>
      <c r="I142" s="20"/>
      <c r="J142" s="20"/>
      <c r="K142" s="192" t="s">
        <v>1093</v>
      </c>
      <c r="L142" s="198"/>
      <c r="M142" s="67"/>
      <c r="N142" s="20"/>
      <c r="O142" s="20"/>
      <c r="P142" s="20"/>
      <c r="Q142" s="20" t="s">
        <v>1171</v>
      </c>
      <c r="R142" s="20"/>
      <c r="S142" s="85"/>
      <c r="T142" s="19"/>
      <c r="U142" s="68"/>
      <c r="V142" s="19" t="s">
        <v>1491</v>
      </c>
      <c r="W142" s="149"/>
      <c r="X142" s="19"/>
      <c r="Y142" s="19"/>
      <c r="Z142" s="19" t="s">
        <v>1587</v>
      </c>
      <c r="AA142" s="73"/>
      <c r="AB142" s="19"/>
      <c r="AC142" s="23"/>
      <c r="AD142" s="23"/>
      <c r="AE142" s="23"/>
      <c r="AF142" s="23"/>
      <c r="AG142" s="23"/>
      <c r="AH142" s="23"/>
      <c r="AI142" s="19"/>
      <c r="AJ142" s="19"/>
      <c r="AK142" s="83" t="s">
        <v>1155</v>
      </c>
      <c r="AL142" s="83" t="s">
        <v>1156</v>
      </c>
      <c r="AM142" s="86"/>
      <c r="AN142" s="86"/>
      <c r="AO142" s="21"/>
      <c r="AP142" s="116"/>
      <c r="AQ142" s="116"/>
      <c r="AR142" s="118"/>
    </row>
    <row r="143" spans="1:44" s="5" customFormat="1" ht="52.8" x14ac:dyDescent="0.25">
      <c r="A143" s="162">
        <v>141</v>
      </c>
      <c r="B143" s="74"/>
      <c r="C143" s="75"/>
      <c r="D143" s="75"/>
      <c r="E143" s="75"/>
      <c r="F143" s="75"/>
      <c r="G143" s="20"/>
      <c r="H143" s="20"/>
      <c r="I143" s="20"/>
      <c r="J143" s="20"/>
      <c r="K143" s="192"/>
      <c r="L143" s="197">
        <v>1</v>
      </c>
      <c r="M143" s="67"/>
      <c r="N143" s="20"/>
      <c r="O143" s="20"/>
      <c r="P143" s="20"/>
      <c r="Q143" s="20" t="s">
        <v>894</v>
      </c>
      <c r="R143" s="20"/>
      <c r="S143" s="85"/>
      <c r="T143" s="19"/>
      <c r="U143" s="68"/>
      <c r="V143" s="19"/>
      <c r="W143" s="149"/>
      <c r="X143" s="19"/>
      <c r="Y143" s="19"/>
      <c r="Z143" s="19"/>
      <c r="AA143" s="73"/>
      <c r="AB143" s="19"/>
      <c r="AC143" s="23"/>
      <c r="AD143" s="23"/>
      <c r="AE143" s="23"/>
      <c r="AF143" s="23"/>
      <c r="AG143" s="23"/>
      <c r="AH143" s="23"/>
      <c r="AI143" s="19"/>
      <c r="AJ143" s="19"/>
      <c r="AK143" s="83" t="s">
        <v>1391</v>
      </c>
      <c r="AL143" s="83" t="s">
        <v>889</v>
      </c>
      <c r="AM143" s="86"/>
      <c r="AN143" s="86"/>
      <c r="AO143" s="21"/>
      <c r="AP143" s="116"/>
      <c r="AQ143" s="116"/>
      <c r="AR143" s="118"/>
    </row>
    <row r="144" spans="1:44" s="5" customFormat="1" ht="52.8" x14ac:dyDescent="0.25">
      <c r="A144" s="162">
        <v>142</v>
      </c>
      <c r="B144" s="74"/>
      <c r="C144" s="75"/>
      <c r="D144" s="75"/>
      <c r="E144" s="75"/>
      <c r="F144" s="75"/>
      <c r="G144" s="20"/>
      <c r="H144" s="20"/>
      <c r="I144" s="20"/>
      <c r="J144" s="20"/>
      <c r="K144" s="192" t="s">
        <v>1424</v>
      </c>
      <c r="L144" s="197">
        <v>1</v>
      </c>
      <c r="M144" s="67"/>
      <c r="N144" s="20"/>
      <c r="O144" s="20"/>
      <c r="P144" s="20"/>
      <c r="Q144" s="20" t="s">
        <v>319</v>
      </c>
      <c r="R144" s="20"/>
      <c r="S144" s="85"/>
      <c r="T144" s="19"/>
      <c r="U144" s="68"/>
      <c r="V144" s="19"/>
      <c r="W144" s="149"/>
      <c r="X144" s="19"/>
      <c r="Y144" s="19"/>
      <c r="Z144" s="19"/>
      <c r="AA144" s="73"/>
      <c r="AB144" s="19"/>
      <c r="AC144" s="23"/>
      <c r="AD144" s="23"/>
      <c r="AE144" s="23"/>
      <c r="AF144" s="23"/>
      <c r="AG144" s="23"/>
      <c r="AH144" s="23"/>
      <c r="AI144" s="19"/>
      <c r="AJ144" s="19"/>
      <c r="AK144" s="83" t="s">
        <v>1392</v>
      </c>
      <c r="AL144" s="83" t="s">
        <v>315</v>
      </c>
      <c r="AM144" s="86"/>
      <c r="AN144" s="86"/>
      <c r="AO144" s="21"/>
      <c r="AP144" s="116"/>
      <c r="AQ144" s="116"/>
      <c r="AR144" s="118"/>
    </row>
    <row r="145" spans="1:44" s="5" customFormat="1" ht="52.8" x14ac:dyDescent="0.25">
      <c r="A145" s="162">
        <v>143</v>
      </c>
      <c r="B145" s="74"/>
      <c r="C145" s="75"/>
      <c r="D145" s="75"/>
      <c r="E145" s="75"/>
      <c r="F145" s="75"/>
      <c r="G145" s="20"/>
      <c r="H145" s="20"/>
      <c r="I145" s="20"/>
      <c r="J145" s="20"/>
      <c r="K145" s="192" t="s">
        <v>1424</v>
      </c>
      <c r="L145" s="197">
        <v>1</v>
      </c>
      <c r="M145" s="67"/>
      <c r="N145" s="20"/>
      <c r="O145" s="20"/>
      <c r="P145" s="20"/>
      <c r="Q145" s="20" t="s">
        <v>319</v>
      </c>
      <c r="R145" s="20"/>
      <c r="S145" s="85"/>
      <c r="T145" s="19"/>
      <c r="U145" s="68"/>
      <c r="V145" s="19"/>
      <c r="W145" s="149"/>
      <c r="X145" s="19"/>
      <c r="Y145" s="19"/>
      <c r="Z145" s="19"/>
      <c r="AA145" s="73"/>
      <c r="AB145" s="19"/>
      <c r="AC145" s="23"/>
      <c r="AD145" s="23"/>
      <c r="AE145" s="23"/>
      <c r="AF145" s="23"/>
      <c r="AG145" s="23"/>
      <c r="AH145" s="23"/>
      <c r="AI145" s="19"/>
      <c r="AJ145" s="19"/>
      <c r="AK145" s="83" t="s">
        <v>1393</v>
      </c>
      <c r="AL145" s="83" t="s">
        <v>315</v>
      </c>
      <c r="AM145" s="86"/>
      <c r="AN145" s="86"/>
      <c r="AO145" s="21"/>
      <c r="AP145" s="116"/>
      <c r="AQ145" s="116"/>
      <c r="AR145" s="118"/>
    </row>
    <row r="146" spans="1:44" s="5" customFormat="1" ht="52.8" x14ac:dyDescent="0.25">
      <c r="A146" s="162">
        <v>144</v>
      </c>
      <c r="B146" s="74"/>
      <c r="C146" s="75"/>
      <c r="D146" s="75"/>
      <c r="E146" s="75"/>
      <c r="F146" s="75"/>
      <c r="G146" s="20"/>
      <c r="H146" s="20"/>
      <c r="I146" s="20"/>
      <c r="J146" s="20"/>
      <c r="K146" s="192" t="s">
        <v>1424</v>
      </c>
      <c r="L146" s="197">
        <v>1</v>
      </c>
      <c r="M146" s="67"/>
      <c r="N146" s="20"/>
      <c r="O146" s="20"/>
      <c r="P146" s="20"/>
      <c r="Q146" s="20" t="s">
        <v>319</v>
      </c>
      <c r="R146" s="20"/>
      <c r="S146" s="85"/>
      <c r="T146" s="19"/>
      <c r="U146" s="68"/>
      <c r="V146" s="19"/>
      <c r="W146" s="149"/>
      <c r="X146" s="19"/>
      <c r="Y146" s="19"/>
      <c r="Z146" s="19"/>
      <c r="AA146" s="73"/>
      <c r="AB146" s="19"/>
      <c r="AC146" s="23"/>
      <c r="AD146" s="23"/>
      <c r="AE146" s="23"/>
      <c r="AF146" s="23"/>
      <c r="AG146" s="23"/>
      <c r="AH146" s="23"/>
      <c r="AI146" s="19"/>
      <c r="AJ146" s="19"/>
      <c r="AK146" s="83" t="s">
        <v>1394</v>
      </c>
      <c r="AL146" s="83" t="s">
        <v>315</v>
      </c>
      <c r="AM146" s="86"/>
      <c r="AN146" s="86"/>
      <c r="AO146" s="21"/>
      <c r="AP146" s="116"/>
      <c r="AQ146" s="116"/>
      <c r="AR146" s="118"/>
    </row>
    <row r="147" spans="1:44" s="5" customFormat="1" ht="52.8" x14ac:dyDescent="0.25">
      <c r="A147" s="162">
        <v>145</v>
      </c>
      <c r="B147" s="74"/>
      <c r="C147" s="75"/>
      <c r="D147" s="75"/>
      <c r="E147" s="75"/>
      <c r="F147" s="75"/>
      <c r="G147" s="20"/>
      <c r="H147" s="20"/>
      <c r="I147" s="20"/>
      <c r="J147" s="20"/>
      <c r="K147" s="192" t="s">
        <v>1424</v>
      </c>
      <c r="L147" s="197">
        <v>1</v>
      </c>
      <c r="M147" s="67"/>
      <c r="N147" s="20"/>
      <c r="O147" s="20"/>
      <c r="P147" s="20"/>
      <c r="Q147" s="20" t="s">
        <v>319</v>
      </c>
      <c r="R147" s="20"/>
      <c r="S147" s="85"/>
      <c r="T147" s="19"/>
      <c r="U147" s="68"/>
      <c r="V147" s="19"/>
      <c r="W147" s="149"/>
      <c r="X147" s="19"/>
      <c r="Y147" s="19"/>
      <c r="Z147" s="19"/>
      <c r="AA147" s="73"/>
      <c r="AB147" s="19"/>
      <c r="AC147" s="23"/>
      <c r="AD147" s="23"/>
      <c r="AE147" s="23"/>
      <c r="AF147" s="23"/>
      <c r="AG147" s="23"/>
      <c r="AH147" s="23"/>
      <c r="AI147" s="19"/>
      <c r="AJ147" s="19"/>
      <c r="AK147" s="83" t="s">
        <v>1395</v>
      </c>
      <c r="AL147" s="83" t="s">
        <v>315</v>
      </c>
      <c r="AM147" s="86"/>
      <c r="AN147" s="86"/>
      <c r="AO147" s="21"/>
      <c r="AP147" s="116"/>
      <c r="AQ147" s="116"/>
      <c r="AR147" s="118"/>
    </row>
    <row r="148" spans="1:44" s="5" customFormat="1" ht="52.8" x14ac:dyDescent="0.25">
      <c r="A148" s="162">
        <v>146</v>
      </c>
      <c r="B148" s="74"/>
      <c r="C148" s="75"/>
      <c r="D148" s="75"/>
      <c r="E148" s="75"/>
      <c r="F148" s="75"/>
      <c r="G148" s="20"/>
      <c r="H148" s="20"/>
      <c r="I148" s="20"/>
      <c r="J148" s="20"/>
      <c r="K148" s="192" t="s">
        <v>1424</v>
      </c>
      <c r="L148" s="197">
        <v>1</v>
      </c>
      <c r="M148" s="67"/>
      <c r="N148" s="20"/>
      <c r="O148" s="20"/>
      <c r="P148" s="20"/>
      <c r="Q148" s="20" t="s">
        <v>319</v>
      </c>
      <c r="R148" s="20"/>
      <c r="S148" s="85"/>
      <c r="T148" s="19"/>
      <c r="U148" s="68"/>
      <c r="V148" s="19"/>
      <c r="W148" s="149"/>
      <c r="X148" s="19"/>
      <c r="Y148" s="19"/>
      <c r="Z148" s="19"/>
      <c r="AA148" s="73"/>
      <c r="AB148" s="19"/>
      <c r="AC148" s="23"/>
      <c r="AD148" s="23"/>
      <c r="AE148" s="23"/>
      <c r="AF148" s="23"/>
      <c r="AG148" s="23"/>
      <c r="AH148" s="23"/>
      <c r="AI148" s="19"/>
      <c r="AJ148" s="19"/>
      <c r="AK148" s="83" t="s">
        <v>1396</v>
      </c>
      <c r="AL148" s="83" t="s">
        <v>315</v>
      </c>
      <c r="AM148" s="86"/>
      <c r="AN148" s="86"/>
      <c r="AO148" s="21"/>
      <c r="AP148" s="116"/>
      <c r="AQ148" s="116"/>
      <c r="AR148" s="118"/>
    </row>
    <row r="149" spans="1:44" s="5" customFormat="1" ht="52.8" x14ac:dyDescent="0.25">
      <c r="A149" s="162">
        <v>147</v>
      </c>
      <c r="B149" s="74"/>
      <c r="C149" s="75"/>
      <c r="D149" s="75"/>
      <c r="E149" s="75"/>
      <c r="F149" s="75"/>
      <c r="G149" s="20"/>
      <c r="H149" s="20"/>
      <c r="I149" s="20"/>
      <c r="J149" s="20"/>
      <c r="K149" s="192" t="s">
        <v>1424</v>
      </c>
      <c r="L149" s="197">
        <v>1</v>
      </c>
      <c r="M149" s="67"/>
      <c r="N149" s="20"/>
      <c r="O149" s="20"/>
      <c r="P149" s="20"/>
      <c r="Q149" s="20" t="s">
        <v>319</v>
      </c>
      <c r="R149" s="20"/>
      <c r="S149" s="85"/>
      <c r="T149" s="19"/>
      <c r="U149" s="68"/>
      <c r="V149" s="19"/>
      <c r="W149" s="149"/>
      <c r="X149" s="19"/>
      <c r="Y149" s="19"/>
      <c r="Z149" s="19"/>
      <c r="AA149" s="73"/>
      <c r="AB149" s="19"/>
      <c r="AC149" s="23"/>
      <c r="AD149" s="23"/>
      <c r="AE149" s="23"/>
      <c r="AF149" s="23"/>
      <c r="AG149" s="23"/>
      <c r="AH149" s="23"/>
      <c r="AI149" s="19"/>
      <c r="AJ149" s="19"/>
      <c r="AK149" s="83" t="s">
        <v>1397</v>
      </c>
      <c r="AL149" s="83" t="s">
        <v>315</v>
      </c>
      <c r="AM149" s="86"/>
      <c r="AN149" s="86"/>
      <c r="AO149" s="21"/>
      <c r="AP149" s="116"/>
      <c r="AQ149" s="116"/>
      <c r="AR149" s="118"/>
    </row>
    <row r="150" spans="1:44" s="5" customFormat="1" ht="39.6" x14ac:dyDescent="0.25">
      <c r="A150" s="162">
        <v>148</v>
      </c>
      <c r="B150" s="74"/>
      <c r="C150" s="75"/>
      <c r="D150" s="75"/>
      <c r="E150" s="75"/>
      <c r="F150" s="75"/>
      <c r="G150" s="20"/>
      <c r="H150" s="20"/>
      <c r="I150" s="20"/>
      <c r="J150" s="20"/>
      <c r="K150" s="192" t="s">
        <v>1424</v>
      </c>
      <c r="L150" s="197">
        <v>1</v>
      </c>
      <c r="M150" s="67"/>
      <c r="N150" s="20"/>
      <c r="O150" s="20"/>
      <c r="P150" s="20"/>
      <c r="Q150" s="20" t="s">
        <v>319</v>
      </c>
      <c r="R150" s="20"/>
      <c r="S150" s="85"/>
      <c r="T150" s="19"/>
      <c r="U150" s="68"/>
      <c r="V150" s="19"/>
      <c r="W150" s="149"/>
      <c r="X150" s="19"/>
      <c r="Y150" s="19"/>
      <c r="Z150" s="19"/>
      <c r="AA150" s="73"/>
      <c r="AB150" s="19"/>
      <c r="AC150" s="23"/>
      <c r="AD150" s="23"/>
      <c r="AE150" s="23"/>
      <c r="AF150" s="23"/>
      <c r="AG150" s="23"/>
      <c r="AH150" s="23"/>
      <c r="AI150" s="19"/>
      <c r="AJ150" s="19"/>
      <c r="AK150" s="83" t="s">
        <v>1398</v>
      </c>
      <c r="AL150" s="83" t="s">
        <v>820</v>
      </c>
      <c r="AM150" s="86"/>
      <c r="AN150" s="86"/>
      <c r="AO150" s="21"/>
      <c r="AP150" s="116"/>
      <c r="AQ150" s="116"/>
      <c r="AR150" s="118"/>
    </row>
    <row r="151" spans="1:44" s="5" customFormat="1" ht="52.8" x14ac:dyDescent="0.25">
      <c r="A151" s="162">
        <v>149</v>
      </c>
      <c r="B151" s="74"/>
      <c r="C151" s="75"/>
      <c r="D151" s="75"/>
      <c r="E151" s="75"/>
      <c r="F151" s="75"/>
      <c r="G151" s="20"/>
      <c r="H151" s="20"/>
      <c r="I151" s="20"/>
      <c r="J151" s="20"/>
      <c r="K151" s="192" t="s">
        <v>1424</v>
      </c>
      <c r="L151" s="197">
        <v>1</v>
      </c>
      <c r="M151" s="67"/>
      <c r="N151" s="20"/>
      <c r="O151" s="20"/>
      <c r="P151" s="20"/>
      <c r="Q151" s="20" t="s">
        <v>319</v>
      </c>
      <c r="R151" s="20"/>
      <c r="S151" s="85"/>
      <c r="T151" s="19"/>
      <c r="U151" s="68"/>
      <c r="V151" s="19"/>
      <c r="W151" s="149"/>
      <c r="X151" s="19"/>
      <c r="Y151" s="19"/>
      <c r="Z151" s="19"/>
      <c r="AA151" s="73"/>
      <c r="AB151" s="19"/>
      <c r="AC151" s="23"/>
      <c r="AD151" s="23"/>
      <c r="AE151" s="23"/>
      <c r="AF151" s="23"/>
      <c r="AG151" s="23"/>
      <c r="AH151" s="23"/>
      <c r="AI151" s="19"/>
      <c r="AJ151" s="19"/>
      <c r="AK151" s="83" t="s">
        <v>1399</v>
      </c>
      <c r="AL151" s="83" t="s">
        <v>315</v>
      </c>
      <c r="AM151" s="86"/>
      <c r="AN151" s="86"/>
      <c r="AO151" s="21"/>
      <c r="AP151" s="116"/>
      <c r="AQ151" s="116"/>
      <c r="AR151" s="118"/>
    </row>
    <row r="152" spans="1:44" s="5" customFormat="1" ht="52.8" x14ac:dyDescent="0.25">
      <c r="A152" s="162">
        <v>150</v>
      </c>
      <c r="B152" s="74"/>
      <c r="C152" s="75"/>
      <c r="D152" s="75"/>
      <c r="E152" s="75"/>
      <c r="F152" s="75"/>
      <c r="G152" s="20"/>
      <c r="H152" s="20"/>
      <c r="I152" s="20"/>
      <c r="J152" s="20"/>
      <c r="K152" s="192" t="s">
        <v>1424</v>
      </c>
      <c r="L152" s="197">
        <v>1</v>
      </c>
      <c r="M152" s="67"/>
      <c r="N152" s="20"/>
      <c r="O152" s="20"/>
      <c r="P152" s="20"/>
      <c r="Q152" s="20" t="s">
        <v>319</v>
      </c>
      <c r="R152" s="20"/>
      <c r="S152" s="85"/>
      <c r="T152" s="19"/>
      <c r="U152" s="68"/>
      <c r="V152" s="19"/>
      <c r="W152" s="149"/>
      <c r="X152" s="19"/>
      <c r="Y152" s="19"/>
      <c r="Z152" s="19"/>
      <c r="AA152" s="73"/>
      <c r="AB152" s="19"/>
      <c r="AC152" s="23"/>
      <c r="AD152" s="23"/>
      <c r="AE152" s="23"/>
      <c r="AF152" s="23"/>
      <c r="AG152" s="23"/>
      <c r="AH152" s="23"/>
      <c r="AI152" s="19"/>
      <c r="AJ152" s="19"/>
      <c r="AK152" s="83" t="s">
        <v>1400</v>
      </c>
      <c r="AL152" s="83" t="s">
        <v>315</v>
      </c>
      <c r="AM152" s="86"/>
      <c r="AN152" s="86"/>
      <c r="AO152" s="21"/>
      <c r="AP152" s="116"/>
      <c r="AQ152" s="116"/>
      <c r="AR152" s="118"/>
    </row>
    <row r="153" spans="1:44" s="5" customFormat="1" ht="39.6" x14ac:dyDescent="0.25">
      <c r="A153" s="162">
        <v>151</v>
      </c>
      <c r="B153" s="74"/>
      <c r="C153" s="75"/>
      <c r="D153" s="75"/>
      <c r="E153" s="75"/>
      <c r="F153" s="75"/>
      <c r="G153" s="20"/>
      <c r="H153" s="20"/>
      <c r="I153" s="20"/>
      <c r="J153" s="20"/>
      <c r="K153" s="192" t="s">
        <v>1093</v>
      </c>
      <c r="L153" s="197">
        <v>1</v>
      </c>
      <c r="M153" s="67"/>
      <c r="N153" s="20"/>
      <c r="O153" s="20"/>
      <c r="P153" s="20"/>
      <c r="Q153" s="20" t="s">
        <v>983</v>
      </c>
      <c r="R153" s="20"/>
      <c r="S153" s="85"/>
      <c r="T153" s="19"/>
      <c r="U153" s="68"/>
      <c r="V153" s="19"/>
      <c r="W153" s="149"/>
      <c r="X153" s="19"/>
      <c r="Y153" s="19"/>
      <c r="Z153" s="19"/>
      <c r="AA153" s="73"/>
      <c r="AB153" s="19"/>
      <c r="AC153" s="23"/>
      <c r="AD153" s="23"/>
      <c r="AE153" s="23"/>
      <c r="AF153" s="23"/>
      <c r="AG153" s="23"/>
      <c r="AH153" s="23"/>
      <c r="AI153" s="19"/>
      <c r="AJ153" s="19"/>
      <c r="AK153" s="83" t="s">
        <v>1401</v>
      </c>
      <c r="AL153" s="83" t="s">
        <v>371</v>
      </c>
      <c r="AM153" s="86"/>
      <c r="AN153" s="86"/>
      <c r="AO153" s="21"/>
      <c r="AP153" s="116"/>
      <c r="AQ153" s="116"/>
      <c r="AR153" s="118"/>
    </row>
    <row r="154" spans="1:44" s="5" customFormat="1" ht="39.6" x14ac:dyDescent="0.25">
      <c r="A154" s="162">
        <v>152</v>
      </c>
      <c r="B154" s="74"/>
      <c r="C154" s="75"/>
      <c r="D154" s="75"/>
      <c r="E154" s="75"/>
      <c r="F154" s="75"/>
      <c r="G154" s="20"/>
      <c r="H154" s="20"/>
      <c r="I154" s="20"/>
      <c r="J154" s="20"/>
      <c r="K154" s="192" t="s">
        <v>1093</v>
      </c>
      <c r="L154" s="197">
        <v>1</v>
      </c>
      <c r="M154" s="67"/>
      <c r="N154" s="20"/>
      <c r="O154" s="20"/>
      <c r="P154" s="20"/>
      <c r="Q154" s="20" t="s">
        <v>352</v>
      </c>
      <c r="R154" s="20"/>
      <c r="S154" s="85"/>
      <c r="T154" s="19"/>
      <c r="U154" s="68"/>
      <c r="V154" s="19"/>
      <c r="W154" s="149"/>
      <c r="X154" s="19"/>
      <c r="Y154" s="19"/>
      <c r="Z154" s="19"/>
      <c r="AA154" s="73"/>
      <c r="AB154" s="19"/>
      <c r="AC154" s="23"/>
      <c r="AD154" s="23"/>
      <c r="AE154" s="23"/>
      <c r="AF154" s="23"/>
      <c r="AG154" s="23"/>
      <c r="AH154" s="23"/>
      <c r="AI154" s="19"/>
      <c r="AJ154" s="19"/>
      <c r="AK154" s="83" t="s">
        <v>1402</v>
      </c>
      <c r="AL154" s="83" t="s">
        <v>347</v>
      </c>
      <c r="AM154" s="86"/>
      <c r="AN154" s="86"/>
      <c r="AO154" s="21"/>
      <c r="AP154" s="116"/>
      <c r="AQ154" s="116"/>
      <c r="AR154" s="118"/>
    </row>
    <row r="155" spans="1:44" s="5" customFormat="1" ht="39.6" x14ac:dyDescent="0.25">
      <c r="A155" s="162">
        <v>153</v>
      </c>
      <c r="B155" s="74"/>
      <c r="C155" s="75"/>
      <c r="D155" s="75"/>
      <c r="E155" s="75"/>
      <c r="F155" s="75"/>
      <c r="G155" s="20"/>
      <c r="H155" s="20"/>
      <c r="I155" s="20"/>
      <c r="J155" s="20"/>
      <c r="K155" s="192" t="s">
        <v>1093</v>
      </c>
      <c r="L155" s="197">
        <v>1</v>
      </c>
      <c r="M155" s="67"/>
      <c r="N155" s="20"/>
      <c r="O155" s="20"/>
      <c r="P155" s="20"/>
      <c r="Q155" s="20" t="s">
        <v>352</v>
      </c>
      <c r="R155" s="20"/>
      <c r="S155" s="85"/>
      <c r="T155" s="19"/>
      <c r="U155" s="68"/>
      <c r="V155" s="19"/>
      <c r="W155" s="149"/>
      <c r="X155" s="19"/>
      <c r="Y155" s="19"/>
      <c r="Z155" s="19"/>
      <c r="AA155" s="73"/>
      <c r="AB155" s="19"/>
      <c r="AC155" s="23"/>
      <c r="AD155" s="23"/>
      <c r="AE155" s="23"/>
      <c r="AF155" s="23"/>
      <c r="AG155" s="23"/>
      <c r="AH155" s="23"/>
      <c r="AI155" s="19"/>
      <c r="AJ155" s="19"/>
      <c r="AK155" s="83" t="s">
        <v>1403</v>
      </c>
      <c r="AL155" s="83" t="s">
        <v>347</v>
      </c>
      <c r="AM155" s="86"/>
      <c r="AN155" s="86"/>
      <c r="AO155" s="21"/>
      <c r="AP155" s="116"/>
      <c r="AQ155" s="116"/>
      <c r="AR155" s="118"/>
    </row>
    <row r="156" spans="1:44" s="5" customFormat="1" ht="39.6" x14ac:dyDescent="0.25">
      <c r="A156" s="162">
        <v>154</v>
      </c>
      <c r="B156" s="74"/>
      <c r="C156" s="75"/>
      <c r="D156" s="75"/>
      <c r="E156" s="75"/>
      <c r="F156" s="75"/>
      <c r="G156" s="20"/>
      <c r="H156" s="20"/>
      <c r="I156" s="20"/>
      <c r="J156" s="20"/>
      <c r="K156" s="192" t="s">
        <v>1093</v>
      </c>
      <c r="L156" s="197">
        <v>1</v>
      </c>
      <c r="M156" s="67"/>
      <c r="N156" s="20"/>
      <c r="O156" s="20"/>
      <c r="P156" s="20"/>
      <c r="Q156" s="20" t="s">
        <v>352</v>
      </c>
      <c r="R156" s="20"/>
      <c r="S156" s="85"/>
      <c r="T156" s="19"/>
      <c r="U156" s="68"/>
      <c r="V156" s="19"/>
      <c r="W156" s="149"/>
      <c r="X156" s="19"/>
      <c r="Y156" s="19"/>
      <c r="Z156" s="19"/>
      <c r="AA156" s="73"/>
      <c r="AB156" s="19"/>
      <c r="AC156" s="23"/>
      <c r="AD156" s="23"/>
      <c r="AE156" s="23"/>
      <c r="AF156" s="23"/>
      <c r="AG156" s="23"/>
      <c r="AH156" s="23"/>
      <c r="AI156" s="19"/>
      <c r="AJ156" s="19"/>
      <c r="AK156" s="83" t="s">
        <v>1404</v>
      </c>
      <c r="AL156" s="83" t="s">
        <v>347</v>
      </c>
      <c r="AM156" s="86"/>
      <c r="AN156" s="86"/>
      <c r="AO156" s="21"/>
      <c r="AP156" s="116"/>
      <c r="AQ156" s="116"/>
      <c r="AR156" s="118"/>
    </row>
    <row r="157" spans="1:44" s="5" customFormat="1" ht="39.6" x14ac:dyDescent="0.25">
      <c r="A157" s="162">
        <v>155</v>
      </c>
      <c r="B157" s="74"/>
      <c r="C157" s="75"/>
      <c r="D157" s="75"/>
      <c r="E157" s="75"/>
      <c r="F157" s="75"/>
      <c r="G157" s="20"/>
      <c r="H157" s="20"/>
      <c r="I157" s="20"/>
      <c r="J157" s="20"/>
      <c r="K157" s="192" t="s">
        <v>1093</v>
      </c>
      <c r="L157" s="197">
        <v>1</v>
      </c>
      <c r="M157" s="67"/>
      <c r="N157" s="20"/>
      <c r="O157" s="20"/>
      <c r="P157" s="20"/>
      <c r="Q157" s="20" t="s">
        <v>352</v>
      </c>
      <c r="R157" s="20"/>
      <c r="S157" s="85"/>
      <c r="T157" s="19"/>
      <c r="U157" s="68"/>
      <c r="V157" s="19"/>
      <c r="W157" s="149"/>
      <c r="X157" s="19"/>
      <c r="Y157" s="19"/>
      <c r="Z157" s="19"/>
      <c r="AA157" s="73"/>
      <c r="AB157" s="19"/>
      <c r="AC157" s="23"/>
      <c r="AD157" s="23"/>
      <c r="AE157" s="23"/>
      <c r="AF157" s="23"/>
      <c r="AG157" s="23"/>
      <c r="AH157" s="23"/>
      <c r="AI157" s="19"/>
      <c r="AJ157" s="19"/>
      <c r="AK157" s="83" t="s">
        <v>1405</v>
      </c>
      <c r="AL157" s="83" t="s">
        <v>347</v>
      </c>
      <c r="AM157" s="86"/>
      <c r="AN157" s="86"/>
      <c r="AO157" s="21"/>
      <c r="AP157" s="116"/>
      <c r="AQ157" s="116"/>
      <c r="AR157" s="118"/>
    </row>
    <row r="158" spans="1:44" s="5" customFormat="1" ht="39.6" x14ac:dyDescent="0.25">
      <c r="A158" s="162">
        <v>156</v>
      </c>
      <c r="B158" s="74"/>
      <c r="C158" s="75"/>
      <c r="D158" s="75"/>
      <c r="E158" s="75"/>
      <c r="F158" s="75"/>
      <c r="G158" s="20"/>
      <c r="H158" s="20"/>
      <c r="I158" s="20"/>
      <c r="J158" s="20"/>
      <c r="K158" s="192" t="s">
        <v>1093</v>
      </c>
      <c r="L158" s="197">
        <v>1</v>
      </c>
      <c r="M158" s="67"/>
      <c r="N158" s="20"/>
      <c r="O158" s="20"/>
      <c r="P158" s="20"/>
      <c r="Q158" s="20" t="s">
        <v>352</v>
      </c>
      <c r="R158" s="20"/>
      <c r="S158" s="85"/>
      <c r="T158" s="19"/>
      <c r="U158" s="68"/>
      <c r="V158" s="19"/>
      <c r="W158" s="149"/>
      <c r="X158" s="19"/>
      <c r="Y158" s="19"/>
      <c r="Z158" s="19"/>
      <c r="AA158" s="73"/>
      <c r="AB158" s="19"/>
      <c r="AC158" s="23"/>
      <c r="AD158" s="23"/>
      <c r="AE158" s="23"/>
      <c r="AF158" s="23"/>
      <c r="AG158" s="23"/>
      <c r="AH158" s="23"/>
      <c r="AI158" s="19"/>
      <c r="AJ158" s="19"/>
      <c r="AK158" s="83" t="s">
        <v>1406</v>
      </c>
      <c r="AL158" s="83" t="s">
        <v>347</v>
      </c>
      <c r="AM158" s="86"/>
      <c r="AN158" s="86"/>
      <c r="AO158" s="21"/>
      <c r="AP158" s="116"/>
      <c r="AQ158" s="116"/>
      <c r="AR158" s="118"/>
    </row>
    <row r="159" spans="1:44" s="5" customFormat="1" ht="39.6" x14ac:dyDescent="0.25">
      <c r="A159" s="162">
        <v>157</v>
      </c>
      <c r="B159" s="74"/>
      <c r="C159" s="75"/>
      <c r="D159" s="75"/>
      <c r="E159" s="75"/>
      <c r="F159" s="75"/>
      <c r="G159" s="20"/>
      <c r="H159" s="20"/>
      <c r="I159" s="20"/>
      <c r="J159" s="20"/>
      <c r="K159" s="192" t="s">
        <v>1093</v>
      </c>
      <c r="L159" s="197">
        <v>1</v>
      </c>
      <c r="M159" s="67"/>
      <c r="N159" s="20"/>
      <c r="O159" s="20"/>
      <c r="P159" s="20"/>
      <c r="Q159" s="20" t="s">
        <v>352</v>
      </c>
      <c r="R159" s="20"/>
      <c r="S159" s="85"/>
      <c r="T159" s="19"/>
      <c r="U159" s="68"/>
      <c r="V159" s="19"/>
      <c r="W159" s="149"/>
      <c r="X159" s="19"/>
      <c r="Y159" s="19"/>
      <c r="Z159" s="19"/>
      <c r="AA159" s="73"/>
      <c r="AB159" s="19"/>
      <c r="AC159" s="23"/>
      <c r="AD159" s="23"/>
      <c r="AE159" s="23"/>
      <c r="AF159" s="23"/>
      <c r="AG159" s="23"/>
      <c r="AH159" s="23"/>
      <c r="AI159" s="19"/>
      <c r="AJ159" s="19"/>
      <c r="AK159" s="83" t="s">
        <v>1407</v>
      </c>
      <c r="AL159" s="83" t="s">
        <v>347</v>
      </c>
      <c r="AM159" s="86"/>
      <c r="AN159" s="86"/>
      <c r="AO159" s="21"/>
      <c r="AP159" s="116"/>
      <c r="AQ159" s="116"/>
      <c r="AR159" s="118"/>
    </row>
    <row r="160" spans="1:44" s="5" customFormat="1" ht="39.6" x14ac:dyDescent="0.25">
      <c r="A160" s="162">
        <v>158</v>
      </c>
      <c r="B160" s="74"/>
      <c r="C160" s="75"/>
      <c r="D160" s="75"/>
      <c r="E160" s="75"/>
      <c r="F160" s="75"/>
      <c r="G160" s="20"/>
      <c r="H160" s="20"/>
      <c r="I160" s="20"/>
      <c r="J160" s="20"/>
      <c r="K160" s="192" t="s">
        <v>1093</v>
      </c>
      <c r="L160" s="197">
        <v>1</v>
      </c>
      <c r="M160" s="67"/>
      <c r="N160" s="20"/>
      <c r="O160" s="20"/>
      <c r="P160" s="20"/>
      <c r="Q160" s="20" t="s">
        <v>352</v>
      </c>
      <c r="R160" s="20"/>
      <c r="S160" s="85"/>
      <c r="T160" s="19"/>
      <c r="U160" s="68"/>
      <c r="V160" s="19"/>
      <c r="W160" s="149"/>
      <c r="X160" s="19"/>
      <c r="Y160" s="19"/>
      <c r="Z160" s="19"/>
      <c r="AA160" s="73"/>
      <c r="AB160" s="19"/>
      <c r="AC160" s="23"/>
      <c r="AD160" s="23"/>
      <c r="AE160" s="23"/>
      <c r="AF160" s="23"/>
      <c r="AG160" s="23"/>
      <c r="AH160" s="23"/>
      <c r="AI160" s="19"/>
      <c r="AJ160" s="19"/>
      <c r="AK160" s="83" t="s">
        <v>1408</v>
      </c>
      <c r="AL160" s="83" t="s">
        <v>347</v>
      </c>
      <c r="AM160" s="86"/>
      <c r="AN160" s="86"/>
      <c r="AO160" s="21"/>
      <c r="AP160" s="116"/>
      <c r="AQ160" s="116"/>
      <c r="AR160" s="118"/>
    </row>
    <row r="161" spans="1:44" s="5" customFormat="1" ht="39.6" x14ac:dyDescent="0.25">
      <c r="A161" s="162">
        <v>159</v>
      </c>
      <c r="B161" s="74"/>
      <c r="C161" s="75"/>
      <c r="D161" s="75"/>
      <c r="E161" s="75"/>
      <c r="F161" s="75"/>
      <c r="G161" s="20"/>
      <c r="H161" s="20"/>
      <c r="I161" s="20"/>
      <c r="J161" s="20"/>
      <c r="K161" s="192" t="s">
        <v>1093</v>
      </c>
      <c r="L161" s="197">
        <v>1</v>
      </c>
      <c r="M161" s="67"/>
      <c r="N161" s="20"/>
      <c r="O161" s="20"/>
      <c r="P161" s="20"/>
      <c r="Q161" s="20" t="s">
        <v>352</v>
      </c>
      <c r="R161" s="20"/>
      <c r="S161" s="85"/>
      <c r="T161" s="19"/>
      <c r="U161" s="68"/>
      <c r="V161" s="19"/>
      <c r="W161" s="149"/>
      <c r="X161" s="19"/>
      <c r="Y161" s="19"/>
      <c r="Z161" s="19"/>
      <c r="AA161" s="73"/>
      <c r="AB161" s="19"/>
      <c r="AC161" s="23"/>
      <c r="AD161" s="23"/>
      <c r="AE161" s="23"/>
      <c r="AF161" s="23"/>
      <c r="AG161" s="23"/>
      <c r="AH161" s="23"/>
      <c r="AI161" s="19"/>
      <c r="AJ161" s="19"/>
      <c r="AK161" s="83" t="s">
        <v>1409</v>
      </c>
      <c r="AL161" s="83" t="s">
        <v>347</v>
      </c>
      <c r="AM161" s="86"/>
      <c r="AN161" s="86"/>
      <c r="AO161" s="21"/>
      <c r="AP161" s="116"/>
      <c r="AQ161" s="116"/>
      <c r="AR161" s="118"/>
    </row>
    <row r="162" spans="1:44" s="5" customFormat="1" ht="39.6" x14ac:dyDescent="0.25">
      <c r="A162" s="162">
        <v>160</v>
      </c>
      <c r="B162" s="74"/>
      <c r="C162" s="75"/>
      <c r="D162" s="75"/>
      <c r="E162" s="75"/>
      <c r="F162" s="75"/>
      <c r="G162" s="20"/>
      <c r="H162" s="20"/>
      <c r="I162" s="20"/>
      <c r="J162" s="20"/>
      <c r="K162" s="192" t="s">
        <v>1093</v>
      </c>
      <c r="L162" s="197">
        <v>1</v>
      </c>
      <c r="M162" s="67"/>
      <c r="N162" s="20"/>
      <c r="O162" s="20"/>
      <c r="P162" s="20"/>
      <c r="Q162" s="20" t="s">
        <v>352</v>
      </c>
      <c r="R162" s="20"/>
      <c r="S162" s="85"/>
      <c r="T162" s="19"/>
      <c r="U162" s="68"/>
      <c r="V162" s="19"/>
      <c r="W162" s="149"/>
      <c r="X162" s="19"/>
      <c r="Y162" s="19"/>
      <c r="Z162" s="19"/>
      <c r="AA162" s="73"/>
      <c r="AB162" s="19"/>
      <c r="AC162" s="23"/>
      <c r="AD162" s="23"/>
      <c r="AE162" s="23"/>
      <c r="AF162" s="23"/>
      <c r="AG162" s="23"/>
      <c r="AH162" s="23"/>
      <c r="AI162" s="19"/>
      <c r="AJ162" s="19"/>
      <c r="AK162" s="83" t="s">
        <v>1410</v>
      </c>
      <c r="AL162" s="83" t="s">
        <v>347</v>
      </c>
      <c r="AM162" s="86"/>
      <c r="AN162" s="86"/>
      <c r="AO162" s="21"/>
      <c r="AP162" s="116"/>
      <c r="AQ162" s="116"/>
      <c r="AR162" s="118"/>
    </row>
    <row r="163" spans="1:44" s="5" customFormat="1" ht="39.6" x14ac:dyDescent="0.25">
      <c r="A163" s="162">
        <v>161</v>
      </c>
      <c r="B163" s="74"/>
      <c r="C163" s="75"/>
      <c r="D163" s="75"/>
      <c r="E163" s="75"/>
      <c r="F163" s="75"/>
      <c r="G163" s="20"/>
      <c r="H163" s="20"/>
      <c r="I163" s="20"/>
      <c r="J163" s="20"/>
      <c r="K163" s="192" t="s">
        <v>1093</v>
      </c>
      <c r="L163" s="197">
        <v>1</v>
      </c>
      <c r="M163" s="67"/>
      <c r="N163" s="20"/>
      <c r="O163" s="20"/>
      <c r="P163" s="20"/>
      <c r="Q163" s="20" t="s">
        <v>352</v>
      </c>
      <c r="R163" s="20"/>
      <c r="S163" s="85"/>
      <c r="T163" s="19"/>
      <c r="U163" s="68"/>
      <c r="V163" s="19"/>
      <c r="W163" s="149"/>
      <c r="X163" s="19"/>
      <c r="Y163" s="19"/>
      <c r="Z163" s="19"/>
      <c r="AA163" s="73"/>
      <c r="AB163" s="19"/>
      <c r="AC163" s="23"/>
      <c r="AD163" s="23"/>
      <c r="AE163" s="23"/>
      <c r="AF163" s="23"/>
      <c r="AG163" s="23"/>
      <c r="AH163" s="23"/>
      <c r="AI163" s="19"/>
      <c r="AJ163" s="19"/>
      <c r="AK163" s="83" t="s">
        <v>1411</v>
      </c>
      <c r="AL163" s="83" t="s">
        <v>347</v>
      </c>
      <c r="AM163" s="86"/>
      <c r="AN163" s="86"/>
      <c r="AO163" s="21"/>
      <c r="AP163" s="116"/>
      <c r="AQ163" s="116"/>
      <c r="AR163" s="118"/>
    </row>
    <row r="164" spans="1:44" s="5" customFormat="1" ht="39.6" x14ac:dyDescent="0.25">
      <c r="A164" s="162">
        <v>162</v>
      </c>
      <c r="B164" s="74"/>
      <c r="C164" s="75"/>
      <c r="D164" s="75"/>
      <c r="E164" s="75"/>
      <c r="F164" s="75"/>
      <c r="G164" s="20"/>
      <c r="H164" s="20"/>
      <c r="I164" s="20"/>
      <c r="J164" s="20"/>
      <c r="K164" s="192" t="s">
        <v>1093</v>
      </c>
      <c r="L164" s="197">
        <v>1</v>
      </c>
      <c r="M164" s="67"/>
      <c r="N164" s="20"/>
      <c r="O164" s="20"/>
      <c r="P164" s="20"/>
      <c r="Q164" s="20" t="s">
        <v>352</v>
      </c>
      <c r="R164" s="20"/>
      <c r="S164" s="85"/>
      <c r="T164" s="19"/>
      <c r="U164" s="68"/>
      <c r="V164" s="19"/>
      <c r="W164" s="149"/>
      <c r="X164" s="19"/>
      <c r="Y164" s="19"/>
      <c r="Z164" s="19"/>
      <c r="AA164" s="73"/>
      <c r="AB164" s="19"/>
      <c r="AC164" s="23"/>
      <c r="AD164" s="23"/>
      <c r="AE164" s="23"/>
      <c r="AF164" s="23"/>
      <c r="AG164" s="23"/>
      <c r="AH164" s="23"/>
      <c r="AI164" s="19"/>
      <c r="AJ164" s="19"/>
      <c r="AK164" s="83" t="s">
        <v>1412</v>
      </c>
      <c r="AL164" s="83" t="s">
        <v>347</v>
      </c>
      <c r="AM164" s="86"/>
      <c r="AN164" s="86"/>
      <c r="AO164" s="21"/>
      <c r="AP164" s="116"/>
      <c r="AQ164" s="116"/>
      <c r="AR164" s="118"/>
    </row>
    <row r="165" spans="1:44" s="5" customFormat="1" ht="26.4" x14ac:dyDescent="0.25">
      <c r="A165" s="162">
        <v>163</v>
      </c>
      <c r="B165" s="74"/>
      <c r="C165" s="75"/>
      <c r="D165" s="75"/>
      <c r="E165" s="75"/>
      <c r="F165" s="75"/>
      <c r="G165" s="20"/>
      <c r="H165" s="20"/>
      <c r="I165" s="20"/>
      <c r="J165" s="20"/>
      <c r="K165" s="192" t="s">
        <v>1424</v>
      </c>
      <c r="L165" s="197">
        <v>1</v>
      </c>
      <c r="M165" s="67"/>
      <c r="N165" s="20"/>
      <c r="O165" s="20"/>
      <c r="P165" s="20"/>
      <c r="Q165" s="20" t="s">
        <v>435</v>
      </c>
      <c r="R165" s="20"/>
      <c r="S165" s="85"/>
      <c r="T165" s="19"/>
      <c r="U165" s="68"/>
      <c r="V165" s="19"/>
      <c r="W165" s="149"/>
      <c r="X165" s="19"/>
      <c r="Y165" s="19"/>
      <c r="Z165" s="19"/>
      <c r="AA165" s="73"/>
      <c r="AB165" s="19"/>
      <c r="AC165" s="23"/>
      <c r="AD165" s="23"/>
      <c r="AE165" s="23"/>
      <c r="AF165" s="23"/>
      <c r="AG165" s="23"/>
      <c r="AH165" s="23"/>
      <c r="AI165" s="19"/>
      <c r="AJ165" s="19"/>
      <c r="AK165" s="83" t="s">
        <v>1413</v>
      </c>
      <c r="AL165" s="83" t="s">
        <v>430</v>
      </c>
      <c r="AM165" s="86"/>
      <c r="AN165" s="86"/>
      <c r="AO165" s="21"/>
      <c r="AP165" s="116"/>
      <c r="AQ165" s="116"/>
      <c r="AR165" s="118"/>
    </row>
    <row r="166" spans="1:44" s="5" customFormat="1" ht="26.4" x14ac:dyDescent="0.25">
      <c r="A166" s="162">
        <v>164</v>
      </c>
      <c r="B166" s="74"/>
      <c r="C166" s="75"/>
      <c r="D166" s="75"/>
      <c r="E166" s="75"/>
      <c r="F166" s="75"/>
      <c r="G166" s="20"/>
      <c r="H166" s="20"/>
      <c r="I166" s="20"/>
      <c r="J166" s="20"/>
      <c r="K166" s="192" t="s">
        <v>1424</v>
      </c>
      <c r="L166" s="197">
        <v>1</v>
      </c>
      <c r="M166" s="67"/>
      <c r="N166" s="20"/>
      <c r="O166" s="20"/>
      <c r="P166" s="20"/>
      <c r="Q166" s="20" t="s">
        <v>447</v>
      </c>
      <c r="R166" s="20"/>
      <c r="S166" s="85"/>
      <c r="T166" s="19"/>
      <c r="U166" s="68"/>
      <c r="V166" s="19"/>
      <c r="W166" s="149"/>
      <c r="X166" s="19"/>
      <c r="Y166" s="19"/>
      <c r="Z166" s="19"/>
      <c r="AA166" s="73"/>
      <c r="AB166" s="19"/>
      <c r="AC166" s="23"/>
      <c r="AD166" s="23"/>
      <c r="AE166" s="23"/>
      <c r="AF166" s="23"/>
      <c r="AG166" s="23"/>
      <c r="AH166" s="23"/>
      <c r="AI166" s="19"/>
      <c r="AJ166" s="19"/>
      <c r="AK166" s="83" t="s">
        <v>1414</v>
      </c>
      <c r="AL166" s="83" t="s">
        <v>430</v>
      </c>
      <c r="AM166" s="86"/>
      <c r="AN166" s="86"/>
      <c r="AO166" s="21"/>
      <c r="AP166" s="116"/>
      <c r="AQ166" s="116"/>
      <c r="AR166" s="118"/>
    </row>
    <row r="167" spans="1:44" s="5" customFormat="1" ht="26.4" x14ac:dyDescent="0.25">
      <c r="A167" s="162">
        <v>165</v>
      </c>
      <c r="B167" s="74"/>
      <c r="C167" s="75"/>
      <c r="D167" s="75"/>
      <c r="E167" s="75"/>
      <c r="F167" s="75"/>
      <c r="G167" s="20"/>
      <c r="H167" s="20"/>
      <c r="I167" s="20"/>
      <c r="J167" s="20"/>
      <c r="K167" s="192" t="s">
        <v>1424</v>
      </c>
      <c r="L167" s="197">
        <v>1</v>
      </c>
      <c r="M167" s="67"/>
      <c r="N167" s="20"/>
      <c r="O167" s="20"/>
      <c r="P167" s="20"/>
      <c r="Q167" s="20" t="s">
        <v>447</v>
      </c>
      <c r="R167" s="20"/>
      <c r="S167" s="85"/>
      <c r="T167" s="19"/>
      <c r="U167" s="68"/>
      <c r="V167" s="19"/>
      <c r="W167" s="149"/>
      <c r="X167" s="19"/>
      <c r="Y167" s="19"/>
      <c r="Z167" s="19"/>
      <c r="AA167" s="73"/>
      <c r="AB167" s="19"/>
      <c r="AC167" s="23"/>
      <c r="AD167" s="23"/>
      <c r="AE167" s="23"/>
      <c r="AF167" s="23"/>
      <c r="AG167" s="23"/>
      <c r="AH167" s="23"/>
      <c r="AI167" s="19"/>
      <c r="AJ167" s="19"/>
      <c r="AK167" s="83" t="s">
        <v>1415</v>
      </c>
      <c r="AL167" s="83" t="s">
        <v>430</v>
      </c>
      <c r="AM167" s="86"/>
      <c r="AN167" s="86"/>
      <c r="AO167" s="21"/>
      <c r="AP167" s="116"/>
      <c r="AQ167" s="116"/>
      <c r="AR167" s="118"/>
    </row>
    <row r="168" spans="1:44" s="5" customFormat="1" ht="26.4" x14ac:dyDescent="0.25">
      <c r="A168" s="162">
        <v>166</v>
      </c>
      <c r="B168" s="74"/>
      <c r="C168" s="75"/>
      <c r="D168" s="75"/>
      <c r="E168" s="75"/>
      <c r="F168" s="75"/>
      <c r="G168" s="20"/>
      <c r="H168" s="20"/>
      <c r="I168" s="20"/>
      <c r="J168" s="20"/>
      <c r="K168" s="192" t="s">
        <v>1424</v>
      </c>
      <c r="L168" s="197">
        <v>1</v>
      </c>
      <c r="M168" s="67"/>
      <c r="N168" s="20"/>
      <c r="O168" s="20"/>
      <c r="P168" s="20"/>
      <c r="Q168" s="20" t="s">
        <v>447</v>
      </c>
      <c r="R168" s="20"/>
      <c r="S168" s="85"/>
      <c r="T168" s="19"/>
      <c r="U168" s="68"/>
      <c r="V168" s="19"/>
      <c r="W168" s="149"/>
      <c r="X168" s="19"/>
      <c r="Y168" s="19"/>
      <c r="Z168" s="19"/>
      <c r="AA168" s="73"/>
      <c r="AB168" s="19"/>
      <c r="AC168" s="23"/>
      <c r="AD168" s="23"/>
      <c r="AE168" s="23"/>
      <c r="AF168" s="23"/>
      <c r="AG168" s="23"/>
      <c r="AH168" s="23"/>
      <c r="AI168" s="19"/>
      <c r="AJ168" s="19"/>
      <c r="AK168" s="83" t="s">
        <v>1416</v>
      </c>
      <c r="AL168" s="83" t="s">
        <v>430</v>
      </c>
      <c r="AM168" s="86"/>
      <c r="AN168" s="86"/>
      <c r="AO168" s="21"/>
      <c r="AP168" s="116"/>
      <c r="AQ168" s="116"/>
      <c r="AR168" s="118"/>
    </row>
    <row r="169" spans="1:44" s="5" customFormat="1" ht="26.4" x14ac:dyDescent="0.25">
      <c r="A169" s="162">
        <v>167</v>
      </c>
      <c r="B169" s="74"/>
      <c r="C169" s="75"/>
      <c r="D169" s="75"/>
      <c r="E169" s="75"/>
      <c r="F169" s="75"/>
      <c r="G169" s="20"/>
      <c r="H169" s="20"/>
      <c r="I169" s="20"/>
      <c r="J169" s="20"/>
      <c r="K169" s="192" t="s">
        <v>1424</v>
      </c>
      <c r="L169" s="197">
        <v>1</v>
      </c>
      <c r="M169" s="67"/>
      <c r="N169" s="20"/>
      <c r="O169" s="20"/>
      <c r="P169" s="20"/>
      <c r="Q169" s="20" t="s">
        <v>447</v>
      </c>
      <c r="R169" s="20"/>
      <c r="S169" s="85"/>
      <c r="T169" s="19"/>
      <c r="U169" s="68"/>
      <c r="V169" s="19"/>
      <c r="W169" s="149"/>
      <c r="X169" s="19"/>
      <c r="Y169" s="19"/>
      <c r="Z169" s="19"/>
      <c r="AA169" s="73"/>
      <c r="AB169" s="19"/>
      <c r="AC169" s="23"/>
      <c r="AD169" s="23"/>
      <c r="AE169" s="23"/>
      <c r="AF169" s="23"/>
      <c r="AG169" s="23"/>
      <c r="AH169" s="23"/>
      <c r="AI169" s="19"/>
      <c r="AJ169" s="19"/>
      <c r="AK169" s="83" t="s">
        <v>1417</v>
      </c>
      <c r="AL169" s="83" t="s">
        <v>430</v>
      </c>
      <c r="AM169" s="86"/>
      <c r="AN169" s="86"/>
      <c r="AO169" s="21"/>
      <c r="AP169" s="116"/>
      <c r="AQ169" s="116"/>
      <c r="AR169" s="118"/>
    </row>
    <row r="170" spans="1:44" s="5" customFormat="1" ht="26.4" x14ac:dyDescent="0.25">
      <c r="A170" s="162">
        <v>168</v>
      </c>
      <c r="B170" s="74"/>
      <c r="C170" s="75"/>
      <c r="D170" s="75"/>
      <c r="E170" s="75"/>
      <c r="F170" s="75"/>
      <c r="G170" s="20"/>
      <c r="H170" s="20"/>
      <c r="I170" s="20"/>
      <c r="J170" s="20"/>
      <c r="K170" s="192" t="s">
        <v>1424</v>
      </c>
      <c r="L170" s="197">
        <v>1</v>
      </c>
      <c r="M170" s="67"/>
      <c r="N170" s="20"/>
      <c r="O170" s="20"/>
      <c r="P170" s="20"/>
      <c r="Q170" s="20" t="s">
        <v>435</v>
      </c>
      <c r="R170" s="20"/>
      <c r="S170" s="85"/>
      <c r="T170" s="19"/>
      <c r="U170" s="68"/>
      <c r="V170" s="19"/>
      <c r="W170" s="149"/>
      <c r="X170" s="19"/>
      <c r="Y170" s="19"/>
      <c r="Z170" s="19"/>
      <c r="AA170" s="73"/>
      <c r="AB170" s="19"/>
      <c r="AC170" s="23"/>
      <c r="AD170" s="23"/>
      <c r="AE170" s="23"/>
      <c r="AF170" s="23"/>
      <c r="AG170" s="23"/>
      <c r="AH170" s="23"/>
      <c r="AI170" s="19"/>
      <c r="AJ170" s="19"/>
      <c r="AK170" s="83" t="s">
        <v>1418</v>
      </c>
      <c r="AL170" s="83" t="s">
        <v>430</v>
      </c>
      <c r="AM170" s="86"/>
      <c r="AN170" s="86"/>
      <c r="AO170" s="21"/>
      <c r="AP170" s="116"/>
      <c r="AQ170" s="116"/>
      <c r="AR170" s="118"/>
    </row>
    <row r="171" spans="1:44" s="5" customFormat="1" ht="26.4" x14ac:dyDescent="0.25">
      <c r="A171" s="162">
        <v>169</v>
      </c>
      <c r="B171" s="74"/>
      <c r="C171" s="75"/>
      <c r="D171" s="75"/>
      <c r="E171" s="75"/>
      <c r="F171" s="75"/>
      <c r="G171" s="20"/>
      <c r="H171" s="20"/>
      <c r="I171" s="20"/>
      <c r="J171" s="20"/>
      <c r="K171" s="192" t="s">
        <v>1424</v>
      </c>
      <c r="L171" s="197">
        <v>1</v>
      </c>
      <c r="M171" s="67"/>
      <c r="N171" s="20"/>
      <c r="O171" s="20"/>
      <c r="P171" s="20"/>
      <c r="Q171" s="20" t="s">
        <v>447</v>
      </c>
      <c r="R171" s="20"/>
      <c r="S171" s="85"/>
      <c r="T171" s="19"/>
      <c r="U171" s="68"/>
      <c r="V171" s="19"/>
      <c r="W171" s="149"/>
      <c r="X171" s="19"/>
      <c r="Y171" s="19"/>
      <c r="Z171" s="19"/>
      <c r="AA171" s="73"/>
      <c r="AB171" s="19"/>
      <c r="AC171" s="23"/>
      <c r="AD171" s="23"/>
      <c r="AE171" s="23"/>
      <c r="AF171" s="23"/>
      <c r="AG171" s="23"/>
      <c r="AH171" s="23"/>
      <c r="AI171" s="19"/>
      <c r="AJ171" s="19"/>
      <c r="AK171" s="83" t="s">
        <v>1419</v>
      </c>
      <c r="AL171" s="83" t="s">
        <v>430</v>
      </c>
      <c r="AM171" s="86"/>
      <c r="AN171" s="86"/>
      <c r="AO171" s="21"/>
      <c r="AP171" s="116"/>
      <c r="AQ171" s="116"/>
      <c r="AR171" s="118"/>
    </row>
    <row r="172" spans="1:44" s="5" customFormat="1" ht="26.4" x14ac:dyDescent="0.25">
      <c r="A172" s="162">
        <v>170</v>
      </c>
      <c r="B172" s="74"/>
      <c r="C172" s="75"/>
      <c r="D172" s="75"/>
      <c r="E172" s="75"/>
      <c r="F172" s="75"/>
      <c r="G172" s="20"/>
      <c r="H172" s="20"/>
      <c r="I172" s="20"/>
      <c r="J172" s="20"/>
      <c r="K172" s="192" t="s">
        <v>1424</v>
      </c>
      <c r="L172" s="197">
        <v>1</v>
      </c>
      <c r="M172" s="67"/>
      <c r="N172" s="20"/>
      <c r="O172" s="20"/>
      <c r="P172" s="20"/>
      <c r="Q172" s="20" t="s">
        <v>447</v>
      </c>
      <c r="R172" s="20"/>
      <c r="S172" s="85"/>
      <c r="T172" s="19"/>
      <c r="U172" s="68"/>
      <c r="V172" s="19"/>
      <c r="W172" s="149"/>
      <c r="X172" s="19"/>
      <c r="Y172" s="19"/>
      <c r="Z172" s="19"/>
      <c r="AA172" s="73"/>
      <c r="AB172" s="19"/>
      <c r="AC172" s="23"/>
      <c r="AD172" s="23"/>
      <c r="AE172" s="23"/>
      <c r="AF172" s="23"/>
      <c r="AG172" s="23"/>
      <c r="AH172" s="23"/>
      <c r="AI172" s="19"/>
      <c r="AJ172" s="19"/>
      <c r="AK172" s="83" t="s">
        <v>1420</v>
      </c>
      <c r="AL172" s="83" t="s">
        <v>430</v>
      </c>
      <c r="AM172" s="86"/>
      <c r="AN172" s="86"/>
      <c r="AO172" s="21"/>
      <c r="AP172" s="116"/>
      <c r="AQ172" s="116"/>
      <c r="AR172" s="118"/>
    </row>
    <row r="173" spans="1:44" s="5" customFormat="1" ht="26.4" x14ac:dyDescent="0.25">
      <c r="A173" s="162">
        <v>171</v>
      </c>
      <c r="B173" s="74"/>
      <c r="C173" s="75"/>
      <c r="D173" s="75"/>
      <c r="E173" s="75"/>
      <c r="F173" s="75"/>
      <c r="G173" s="20"/>
      <c r="H173" s="20"/>
      <c r="I173" s="20"/>
      <c r="J173" s="20"/>
      <c r="K173" s="192" t="s">
        <v>1424</v>
      </c>
      <c r="L173" s="197">
        <v>1</v>
      </c>
      <c r="M173" s="67"/>
      <c r="N173" s="20"/>
      <c r="O173" s="20"/>
      <c r="P173" s="20"/>
      <c r="Q173" s="20" t="s">
        <v>936</v>
      </c>
      <c r="R173" s="20"/>
      <c r="S173" s="85"/>
      <c r="T173" s="19"/>
      <c r="U173" s="68"/>
      <c r="V173" s="19"/>
      <c r="W173" s="149"/>
      <c r="X173" s="19"/>
      <c r="Y173" s="19"/>
      <c r="Z173" s="19"/>
      <c r="AA173" s="73"/>
      <c r="AB173" s="19"/>
      <c r="AC173" s="23"/>
      <c r="AD173" s="23"/>
      <c r="AE173" s="23"/>
      <c r="AF173" s="23"/>
      <c r="AG173" s="23"/>
      <c r="AH173" s="23"/>
      <c r="AI173" s="19"/>
      <c r="AJ173" s="19"/>
      <c r="AK173" s="83" t="s">
        <v>1421</v>
      </c>
      <c r="AL173" s="83" t="s">
        <v>430</v>
      </c>
      <c r="AM173" s="86"/>
      <c r="AN173" s="86"/>
      <c r="AO173" s="21"/>
      <c r="AP173" s="116"/>
      <c r="AQ173" s="116"/>
      <c r="AR173" s="118"/>
    </row>
    <row r="174" spans="1:44" s="5" customFormat="1" ht="26.4" x14ac:dyDescent="0.25">
      <c r="A174" s="162">
        <v>172</v>
      </c>
      <c r="B174" s="74"/>
      <c r="C174" s="75"/>
      <c r="D174" s="75"/>
      <c r="E174" s="75"/>
      <c r="F174" s="75"/>
      <c r="G174" s="20"/>
      <c r="H174" s="20"/>
      <c r="I174" s="20"/>
      <c r="J174" s="20"/>
      <c r="K174" s="192" t="s">
        <v>1424</v>
      </c>
      <c r="L174" s="197">
        <v>1</v>
      </c>
      <c r="M174" s="67"/>
      <c r="N174" s="20"/>
      <c r="O174" s="20"/>
      <c r="P174" s="20"/>
      <c r="Q174" s="20" t="s">
        <v>504</v>
      </c>
      <c r="R174" s="20"/>
      <c r="S174" s="85"/>
      <c r="T174" s="19"/>
      <c r="U174" s="68"/>
      <c r="V174" s="19"/>
      <c r="W174" s="149"/>
      <c r="X174" s="19"/>
      <c r="Y174" s="19"/>
      <c r="Z174" s="19"/>
      <c r="AA174" s="73"/>
      <c r="AB174" s="19"/>
      <c r="AC174" s="23"/>
      <c r="AD174" s="23"/>
      <c r="AE174" s="23"/>
      <c r="AF174" s="23"/>
      <c r="AG174" s="23"/>
      <c r="AH174" s="23"/>
      <c r="AI174" s="19"/>
      <c r="AJ174" s="19"/>
      <c r="AK174" s="83" t="s">
        <v>1422</v>
      </c>
      <c r="AL174" s="83" t="s">
        <v>430</v>
      </c>
      <c r="AM174" s="86"/>
      <c r="AN174" s="86"/>
      <c r="AO174" s="21"/>
      <c r="AP174" s="116"/>
      <c r="AQ174" s="116"/>
      <c r="AR174" s="118"/>
    </row>
    <row r="175" spans="1:44" s="5" customFormat="1" ht="26.4" x14ac:dyDescent="0.25">
      <c r="A175" s="162">
        <v>173</v>
      </c>
      <c r="B175" s="74"/>
      <c r="C175" s="75"/>
      <c r="D175" s="75"/>
      <c r="E175" s="75"/>
      <c r="F175" s="75"/>
      <c r="G175" s="20"/>
      <c r="H175" s="20"/>
      <c r="I175" s="20"/>
      <c r="J175" s="20"/>
      <c r="K175" s="192" t="s">
        <v>1093</v>
      </c>
      <c r="L175" s="197">
        <v>1</v>
      </c>
      <c r="M175" s="67"/>
      <c r="N175" s="20"/>
      <c r="O175" s="20"/>
      <c r="P175" s="20"/>
      <c r="Q175" s="20" t="s">
        <v>943</v>
      </c>
      <c r="R175" s="20"/>
      <c r="S175" s="85"/>
      <c r="T175" s="19"/>
      <c r="U175" s="68"/>
      <c r="V175" s="19"/>
      <c r="W175" s="149"/>
      <c r="X175" s="19"/>
      <c r="Y175" s="19"/>
      <c r="Z175" s="19"/>
      <c r="AA175" s="73"/>
      <c r="AB175" s="19"/>
      <c r="AC175" s="23"/>
      <c r="AD175" s="23"/>
      <c r="AE175" s="23"/>
      <c r="AF175" s="23"/>
      <c r="AG175" s="23"/>
      <c r="AH175" s="23"/>
      <c r="AI175" s="19"/>
      <c r="AJ175" s="19"/>
      <c r="AK175" s="83" t="s">
        <v>1423</v>
      </c>
      <c r="AL175" s="83" t="s">
        <v>359</v>
      </c>
      <c r="AM175" s="86"/>
      <c r="AN175" s="86"/>
      <c r="AO175" s="21"/>
      <c r="AP175" s="116"/>
      <c r="AQ175" s="116"/>
      <c r="AR175" s="118"/>
    </row>
    <row r="176" spans="1:44" customFormat="1" ht="140.25" customHeight="1" x14ac:dyDescent="0.25">
      <c r="A176" s="161">
        <v>999</v>
      </c>
      <c r="D176" s="195"/>
      <c r="K176" s="178"/>
      <c r="L176" s="201">
        <v>1</v>
      </c>
      <c r="Q176" s="199" t="s">
        <v>1559</v>
      </c>
      <c r="Y176" t="s">
        <v>12</v>
      </c>
      <c r="Z176" s="200" t="s">
        <v>1560</v>
      </c>
      <c r="AC176">
        <v>3</v>
      </c>
      <c r="AD176">
        <v>0</v>
      </c>
      <c r="AE176">
        <v>1</v>
      </c>
    </row>
    <row r="177" spans="4:26" customFormat="1" ht="30" customHeight="1" x14ac:dyDescent="0.25">
      <c r="D177" s="195"/>
      <c r="K177" s="178"/>
      <c r="L177" s="201">
        <v>1</v>
      </c>
      <c r="Q177" t="s">
        <v>1579</v>
      </c>
      <c r="V177" t="s">
        <v>1491</v>
      </c>
      <c r="Z177" s="202" t="s">
        <v>1593</v>
      </c>
    </row>
    <row r="178" spans="4:26" customFormat="1" ht="12.6" customHeight="1" x14ac:dyDescent="0.25">
      <c r="D178" s="195"/>
      <c r="K178" s="178"/>
      <c r="L178" s="178"/>
    </row>
    <row r="179" spans="4:26" customFormat="1" ht="12.6" customHeight="1" x14ac:dyDescent="0.25">
      <c r="D179" s="195"/>
      <c r="K179" s="178"/>
      <c r="L179" s="178"/>
    </row>
    <row r="180" spans="4:26" customFormat="1" ht="12.6" customHeight="1" x14ac:dyDescent="0.25">
      <c r="D180" s="195"/>
      <c r="K180" s="178"/>
      <c r="L180" s="178"/>
    </row>
    <row r="181" spans="4:26" customFormat="1" ht="12.6" customHeight="1" x14ac:dyDescent="0.25">
      <c r="D181" s="195"/>
      <c r="K181" s="178"/>
      <c r="L181" s="178"/>
    </row>
    <row r="182" spans="4:26" customFormat="1" ht="12.6" customHeight="1" x14ac:dyDescent="0.25">
      <c r="D182" s="195"/>
      <c r="K182" s="178"/>
      <c r="L182" s="178"/>
    </row>
    <row r="183" spans="4:26" customFormat="1" ht="12.6" customHeight="1" x14ac:dyDescent="0.25">
      <c r="D183" s="195"/>
      <c r="K183" s="178"/>
      <c r="L183" s="178"/>
    </row>
    <row r="184" spans="4:26" customFormat="1" ht="12.6" customHeight="1" x14ac:dyDescent="0.25">
      <c r="D184" s="195"/>
      <c r="K184" s="168" t="s">
        <v>1426</v>
      </c>
      <c r="L184" s="173" t="s">
        <v>1431</v>
      </c>
      <c r="O184" s="177" t="s">
        <v>1432</v>
      </c>
      <c r="P184" t="s">
        <v>1433</v>
      </c>
    </row>
    <row r="185" spans="4:26" customFormat="1" ht="12.6" customHeight="1" x14ac:dyDescent="0.25">
      <c r="D185" s="195"/>
      <c r="E185" s="166" t="s">
        <v>1425</v>
      </c>
      <c r="K185" s="169">
        <f>COUNTIF($K$3:$K176,"")</f>
        <v>9</v>
      </c>
      <c r="L185" s="169">
        <f>SUMIF($K$3:$K176,"",$L$3:$L$176)</f>
        <v>7</v>
      </c>
      <c r="O185" s="181">
        <f t="shared" ref="O185:O191" si="0">K185-L185</f>
        <v>2</v>
      </c>
      <c r="P185" s="182">
        <f t="shared" ref="P185:P191" si="1">K185/$K$192</f>
        <v>5.1724137931034482E-2</v>
      </c>
      <c r="T185" s="187">
        <f t="shared" ref="T185:T195" si="2">COUNTIF($Y$3:$Y$142,Y185)</f>
        <v>11</v>
      </c>
      <c r="Y185" s="188" t="s">
        <v>12</v>
      </c>
      <c r="Z185" s="188"/>
    </row>
    <row r="186" spans="4:26" customFormat="1" ht="12.6" customHeight="1" x14ac:dyDescent="0.25">
      <c r="D186" s="195"/>
      <c r="E186" s="166" t="s">
        <v>1424</v>
      </c>
      <c r="K186" s="169">
        <f t="shared" ref="K186:K191" si="3">COUNTIF($K$3:$K$176,E186)</f>
        <v>19</v>
      </c>
      <c r="L186" s="169">
        <f t="shared" ref="L186:L191" si="4">SUMIF($K$3:$K$176,E186,$L$3:$L$176)</f>
        <v>19</v>
      </c>
      <c r="O186" s="181">
        <f t="shared" si="0"/>
        <v>0</v>
      </c>
      <c r="P186" s="182">
        <f t="shared" si="1"/>
        <v>0.10919540229885058</v>
      </c>
      <c r="T186" s="187">
        <f t="shared" si="2"/>
        <v>12</v>
      </c>
      <c r="Y186" s="188" t="s">
        <v>13</v>
      </c>
      <c r="Z186" s="188"/>
    </row>
    <row r="187" spans="4:26" customFormat="1" ht="12.6" customHeight="1" x14ac:dyDescent="0.25">
      <c r="D187" s="195"/>
      <c r="E187" s="166" t="s">
        <v>1002</v>
      </c>
      <c r="K187" s="169">
        <f t="shared" si="3"/>
        <v>3</v>
      </c>
      <c r="L187" s="169">
        <f t="shared" si="4"/>
        <v>3</v>
      </c>
      <c r="O187" s="181">
        <f t="shared" si="0"/>
        <v>0</v>
      </c>
      <c r="P187" s="182">
        <f t="shared" si="1"/>
        <v>1.7241379310344827E-2</v>
      </c>
      <c r="T187" s="187">
        <f t="shared" si="2"/>
        <v>3</v>
      </c>
      <c r="Y187" s="188" t="s">
        <v>14</v>
      </c>
      <c r="Z187" s="188"/>
    </row>
    <row r="188" spans="4:26" customFormat="1" ht="12.6" customHeight="1" x14ac:dyDescent="0.25">
      <c r="D188" s="195"/>
      <c r="E188" s="166" t="s">
        <v>1028</v>
      </c>
      <c r="K188" s="169">
        <f t="shared" si="3"/>
        <v>8</v>
      </c>
      <c r="L188" s="169">
        <f t="shared" si="4"/>
        <v>4</v>
      </c>
      <c r="O188" s="181">
        <f t="shared" si="0"/>
        <v>4</v>
      </c>
      <c r="P188" s="182">
        <f t="shared" si="1"/>
        <v>4.5977011494252873E-2</v>
      </c>
      <c r="T188" s="187">
        <f t="shared" si="2"/>
        <v>0</v>
      </c>
      <c r="Y188" s="188" t="s">
        <v>15</v>
      </c>
      <c r="Z188" s="188"/>
    </row>
    <row r="189" spans="4:26" customFormat="1" ht="12.6" customHeight="1" x14ac:dyDescent="0.25">
      <c r="D189" s="195"/>
      <c r="E189" s="166" t="s">
        <v>1007</v>
      </c>
      <c r="K189" s="169">
        <f t="shared" si="3"/>
        <v>43</v>
      </c>
      <c r="L189" s="169">
        <f t="shared" si="4"/>
        <v>43</v>
      </c>
      <c r="O189" s="181">
        <f t="shared" si="0"/>
        <v>0</v>
      </c>
      <c r="P189" s="182">
        <f t="shared" si="1"/>
        <v>0.2471264367816092</v>
      </c>
      <c r="T189" s="187">
        <f t="shared" si="2"/>
        <v>0</v>
      </c>
      <c r="Y189" s="188" t="s">
        <v>16</v>
      </c>
      <c r="Z189" s="188"/>
    </row>
    <row r="190" spans="4:26" customFormat="1" ht="12.6" customHeight="1" x14ac:dyDescent="0.25">
      <c r="D190" s="195"/>
      <c r="E190" s="166" t="s">
        <v>1064</v>
      </c>
      <c r="K190" s="169">
        <f t="shared" si="3"/>
        <v>36</v>
      </c>
      <c r="L190" s="169">
        <f t="shared" si="4"/>
        <v>36</v>
      </c>
      <c r="O190" s="181">
        <f t="shared" si="0"/>
        <v>0</v>
      </c>
      <c r="P190" s="182">
        <f t="shared" si="1"/>
        <v>0.20689655172413793</v>
      </c>
      <c r="T190" s="187">
        <f t="shared" si="2"/>
        <v>2</v>
      </c>
      <c r="Y190" s="188" t="s">
        <v>17</v>
      </c>
      <c r="Z190" s="188"/>
    </row>
    <row r="191" spans="4:26" customFormat="1" ht="12.6" customHeight="1" x14ac:dyDescent="0.25">
      <c r="D191" s="195"/>
      <c r="E191" s="166" t="s">
        <v>1093</v>
      </c>
      <c r="K191" s="169">
        <f t="shared" si="3"/>
        <v>56</v>
      </c>
      <c r="L191" s="169">
        <f t="shared" si="4"/>
        <v>51</v>
      </c>
      <c r="O191" s="181">
        <f t="shared" si="0"/>
        <v>5</v>
      </c>
      <c r="P191" s="182">
        <f t="shared" si="1"/>
        <v>0.32183908045977011</v>
      </c>
      <c r="T191" s="187">
        <f t="shared" si="2"/>
        <v>0</v>
      </c>
      <c r="Y191" s="188" t="s">
        <v>2</v>
      </c>
      <c r="Z191" s="188"/>
    </row>
    <row r="192" spans="4:26" customFormat="1" ht="12.6" customHeight="1" x14ac:dyDescent="0.25">
      <c r="D192" s="195"/>
      <c r="E192" s="167"/>
      <c r="K192" s="170">
        <f>SUM(K185:K191)</f>
        <v>174</v>
      </c>
      <c r="L192" s="170">
        <f>SUM(L185:L191)</f>
        <v>163</v>
      </c>
      <c r="O192" s="183">
        <f>SUM(O185:O191)</f>
        <v>11</v>
      </c>
      <c r="P192" s="184">
        <f>SUM(P185:P191)</f>
        <v>1</v>
      </c>
      <c r="T192" s="187">
        <f t="shared" si="2"/>
        <v>0</v>
      </c>
      <c r="Y192" s="188" t="s">
        <v>3</v>
      </c>
      <c r="Z192" s="188"/>
    </row>
    <row r="193" spans="4:26" customFormat="1" ht="70.5" customHeight="1" x14ac:dyDescent="0.25">
      <c r="D193" s="195"/>
      <c r="E193" s="167"/>
      <c r="K193" s="171"/>
      <c r="L193" s="179">
        <f>L192/K192</f>
        <v>0.93678160919540232</v>
      </c>
      <c r="O193" s="181"/>
      <c r="P193" s="181"/>
      <c r="T193" s="187">
        <f t="shared" si="2"/>
        <v>0</v>
      </c>
      <c r="Y193" s="188" t="s">
        <v>54</v>
      </c>
      <c r="Z193" s="188"/>
    </row>
    <row r="194" spans="4:26" customFormat="1" ht="12.6" customHeight="1" x14ac:dyDescent="0.25">
      <c r="D194" s="195"/>
      <c r="E194" s="167"/>
      <c r="K194" s="172"/>
      <c r="L194" s="172"/>
      <c r="O194" s="165"/>
      <c r="P194" s="165"/>
      <c r="T194" s="187">
        <f t="shared" si="2"/>
        <v>0</v>
      </c>
      <c r="Y194" s="188" t="s">
        <v>18</v>
      </c>
      <c r="Z194" s="188"/>
    </row>
    <row r="195" spans="4:26" customFormat="1" ht="12.6" customHeight="1" x14ac:dyDescent="0.25">
      <c r="D195" s="195"/>
      <c r="E195" s="167"/>
      <c r="K195" s="173" t="s">
        <v>1427</v>
      </c>
      <c r="L195" s="178"/>
      <c r="O195" s="181"/>
      <c r="P195" s="181"/>
      <c r="T195" s="187">
        <f t="shared" si="2"/>
        <v>0</v>
      </c>
      <c r="Y195" s="188" t="s">
        <v>1</v>
      </c>
      <c r="Z195" s="188"/>
    </row>
    <row r="196" spans="4:26" customFormat="1" ht="12.6" customHeight="1" x14ac:dyDescent="0.25">
      <c r="D196" s="195"/>
      <c r="E196" s="167"/>
      <c r="K196" s="174" t="s">
        <v>1428</v>
      </c>
      <c r="L196" s="180">
        <f>COUNTIF($AI$3:$AI142,"")</f>
        <v>140</v>
      </c>
      <c r="P196" s="185"/>
      <c r="T196" s="189"/>
      <c r="U196" s="189"/>
      <c r="V196" s="189"/>
      <c r="W196" s="189"/>
      <c r="X196" s="189"/>
      <c r="Y196" s="189"/>
    </row>
    <row r="197" spans="4:26" customFormat="1" ht="12.6" customHeight="1" x14ac:dyDescent="0.25">
      <c r="D197" s="195"/>
      <c r="E197" s="167"/>
      <c r="K197" s="175" t="s">
        <v>9</v>
      </c>
      <c r="L197" s="180">
        <f>COUNTIF($AI$3:$AI$142,K197)</f>
        <v>0</v>
      </c>
      <c r="P197" s="185"/>
      <c r="T197" s="187">
        <f>SUM(T185:T196)</f>
        <v>28</v>
      </c>
    </row>
    <row r="198" spans="4:26" customFormat="1" ht="12.6" customHeight="1" x14ac:dyDescent="0.25">
      <c r="D198" s="195"/>
      <c r="E198" s="167"/>
      <c r="K198" s="175" t="s">
        <v>7</v>
      </c>
      <c r="L198" s="180">
        <f>COUNTIF($AI$3:$AI$142,K$251)</f>
        <v>0</v>
      </c>
    </row>
    <row r="199" spans="4:26" customFormat="1" ht="12.6" customHeight="1" x14ac:dyDescent="0.25">
      <c r="D199" s="195"/>
      <c r="E199" s="167"/>
      <c r="K199" s="176"/>
      <c r="L199" s="170">
        <f>L196+L197+L198</f>
        <v>140</v>
      </c>
    </row>
    <row r="200" spans="4:26" customFormat="1" ht="12.6" customHeight="1" x14ac:dyDescent="0.25">
      <c r="D200" s="195"/>
      <c r="E200" s="167"/>
      <c r="K200" s="172"/>
      <c r="L200" s="171"/>
      <c r="O200" s="181"/>
      <c r="P200" s="179"/>
    </row>
    <row r="201" spans="4:26" customFormat="1" ht="12.6" customHeight="1" x14ac:dyDescent="0.25">
      <c r="D201" s="195"/>
      <c r="E201" s="66"/>
      <c r="K201" s="168" t="s">
        <v>1429</v>
      </c>
      <c r="L201" s="178">
        <f>L192-L197-L198</f>
        <v>163</v>
      </c>
      <c r="O201" s="186">
        <f>L201/L192</f>
        <v>1</v>
      </c>
    </row>
    <row r="202" spans="4:26" customFormat="1" x14ac:dyDescent="0.25">
      <c r="D202" s="195"/>
      <c r="K202" s="178"/>
      <c r="L202" s="178"/>
    </row>
    <row r="203" spans="4:26" customFormat="1" x14ac:dyDescent="0.25">
      <c r="D203" s="195"/>
      <c r="K203" s="178"/>
      <c r="L203" s="178"/>
    </row>
    <row r="204" spans="4:26" customFormat="1" x14ac:dyDescent="0.25">
      <c r="D204" s="195"/>
      <c r="K204" s="178"/>
      <c r="L204" s="178"/>
    </row>
    <row r="205" spans="4:26" customFormat="1" x14ac:dyDescent="0.25">
      <c r="D205" s="195"/>
      <c r="K205" s="178"/>
      <c r="L205" s="178"/>
    </row>
    <row r="206" spans="4:26" customFormat="1" x14ac:dyDescent="0.25">
      <c r="D206" s="195"/>
      <c r="K206" s="178"/>
      <c r="L206" s="178"/>
    </row>
  </sheetData>
  <autoFilter ref="A2:AR239"/>
  <mergeCells count="1">
    <mergeCell ref="AK1:AR1"/>
  </mergeCells>
  <phoneticPr fontId="0" type="noConversion"/>
  <dataValidations count="13">
    <dataValidation type="list" allowBlank="1" showInputMessage="1" showErrorMessage="1" sqref="S3 S66 S134 W3:W175">
      <formula1>"Yes"</formula1>
    </dataValidation>
    <dataValidation showInputMessage="1" showErrorMessage="1" sqref="R15 P5 O4:O65 P105 R78 P71 P68 P94:P97 P84 P113 P99 P101 O67:O133 P136 AK3:AN175 O135:O175"/>
    <dataValidation type="list" showInputMessage="1" showErrorMessage="1" sqref="AI4:AI65 AJ3:AJ89 AI67:AI89 AI90:AJ133 AI135:AI139 AJ134:AJ139 K197:K198 AI140:AJ175">
      <formula1>"Yes,No"</formula1>
    </dataValidation>
    <dataValidation type="list" allowBlank="1" showInputMessage="1" showErrorMessage="1" sqref="AF3:AF15 AF17:AF78 AF143:AG175 AG3:AG142 AF80:AF142">
      <formula1>"retracted,withdrawn"</formula1>
    </dataValidation>
    <dataValidation type="list" allowBlank="1" showInputMessage="1" showErrorMessage="1" sqref="AF16 AF79">
      <formula1>"retracted,withdrawn,resolved"</formula1>
    </dataValidation>
    <dataValidation type="list" showInputMessage="1" showErrorMessage="1" sqref="AI3 AI66 AI134">
      <formula1>"Yes,No,Pre"</formula1>
    </dataValidation>
    <dataValidation type="list" showInputMessage="1" showErrorMessage="1" sqref="AP3:AQ175">
      <formula1>"ARB,CCOW,CDS,CQ,Ed,EHR,FM,M and M,M and M/ CMETs,M and M/ Templates,M and M/ Tooling,MedRec,OO,PA,PC,PM,Publishing,RCRIM,Sched,StructDocs,Implementation,Vocab"</formula1>
    </dataValidation>
    <dataValidation type="list" showInputMessage="1" showErrorMessage="1" sqref="Y185:Y195 Y3:Y175">
      <formula1>dispositionstatus</formula1>
    </dataValidation>
    <dataValidation type="list" allowBlank="1" showInputMessage="1" showErrorMessage="1" sqref="S4:S65 S67:S133 S135:S175">
      <formula1>"Yes,No"</formula1>
    </dataValidation>
    <dataValidation type="list" allowBlank="1" showInputMessage="1" showErrorMessage="1" sqref="U3:U175">
      <formula1>"NextCall,FutureCall,Deferred,MonQ1,MonQ2,MonQ3,MonQ4,TueQ1,TueQ2,TueQ3,TueQ4,WedQ1,WedQ2,WedQ3,WedQ4,ThurQ1,ThurQ2,ThurQ3,ThurQ4,FriQ1,FriQ2"</formula1>
    </dataValidation>
    <dataValidation type="list" showInputMessage="1" showErrorMessage="1" sqref="E186:E191 K3:K175">
      <formula1>"NEG,A-A,A-S,A-T,A-Q,A-C"</formula1>
    </dataValidation>
    <dataValidation type="list" showInputMessage="1" showErrorMessage="1" sqref="M3:M175">
      <formula1>"Correction,Clarification,Enhancement"</formula1>
    </dataValidation>
    <dataValidation type="list" allowBlank="1" showInputMessage="1" showErrorMessage="1" sqref="G3:G175">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r:id="rId1"/>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44" workbookViewId="0">
      <selection activeCell="B44" sqref="B44"/>
    </sheetView>
  </sheetViews>
  <sheetFormatPr defaultColWidth="8.77734375" defaultRowHeight="13.2" x14ac:dyDescent="0.25"/>
  <cols>
    <col min="1" max="1" width="1.44140625" customWidth="1"/>
    <col min="2" max="2" width="29.77734375" customWidth="1"/>
    <col min="3" max="3" width="11.21875" style="43" customWidth="1"/>
    <col min="4" max="6" width="9.21875" style="43" customWidth="1"/>
    <col min="7" max="7" width="12.77734375" style="43" customWidth="1"/>
    <col min="8" max="8" width="15" style="43" customWidth="1"/>
    <col min="9" max="9" width="19.44140625" style="43" customWidth="1"/>
    <col min="10" max="10" width="43.21875" style="105" customWidth="1"/>
  </cols>
  <sheetData>
    <row r="1" spans="2:13" ht="13.8" thickBot="1" x14ac:dyDescent="0.3">
      <c r="H1" s="254" t="s">
        <v>27</v>
      </c>
      <c r="I1" s="254"/>
    </row>
    <row r="2" spans="2:13" ht="15.6" x14ac:dyDescent="0.3">
      <c r="B2" s="22" t="s">
        <v>28</v>
      </c>
      <c r="C2" s="44"/>
      <c r="D2" s="44"/>
      <c r="E2" s="44"/>
      <c r="F2" s="44"/>
      <c r="G2" s="44"/>
      <c r="H2" s="44"/>
      <c r="I2" s="45"/>
    </row>
    <row r="3" spans="2:13" ht="72" customHeight="1" thickBot="1" x14ac:dyDescent="0.3">
      <c r="B3" s="309" t="s">
        <v>169</v>
      </c>
      <c r="C3" s="257"/>
      <c r="D3" s="257"/>
      <c r="E3" s="257"/>
      <c r="F3" s="257"/>
      <c r="G3" s="257"/>
      <c r="H3" s="257"/>
      <c r="I3" s="258"/>
    </row>
    <row r="4" spans="2:13" ht="375" customHeight="1" thickBot="1" x14ac:dyDescent="0.3">
      <c r="B4" s="255" t="s">
        <v>87</v>
      </c>
      <c r="C4" s="256"/>
      <c r="D4" s="257"/>
      <c r="E4" s="256"/>
      <c r="F4" s="257"/>
      <c r="G4" s="256"/>
      <c r="H4" s="257"/>
      <c r="I4" s="258"/>
    </row>
    <row r="5" spans="2:13" ht="15.6" x14ac:dyDescent="0.3">
      <c r="B5" s="22" t="s">
        <v>29</v>
      </c>
      <c r="C5" s="44"/>
      <c r="D5" s="44"/>
      <c r="E5" s="44"/>
      <c r="F5" s="44"/>
      <c r="G5" s="44"/>
      <c r="H5" s="44"/>
      <c r="I5" s="92"/>
    </row>
    <row r="6" spans="2:13" ht="18" customHeight="1" x14ac:dyDescent="0.25">
      <c r="B6" s="262" t="s">
        <v>48</v>
      </c>
      <c r="C6" s="263"/>
      <c r="D6" s="263"/>
      <c r="E6" s="263"/>
      <c r="F6" s="263"/>
      <c r="G6" s="263"/>
      <c r="H6" s="263"/>
      <c r="I6" s="264"/>
      <c r="J6" s="123" t="s">
        <v>177</v>
      </c>
      <c r="K6" s="4"/>
      <c r="L6" s="4"/>
      <c r="M6" s="3"/>
    </row>
    <row r="7" spans="2:13" ht="18" customHeight="1" x14ac:dyDescent="0.25">
      <c r="B7" s="108" t="s">
        <v>178</v>
      </c>
      <c r="C7" s="265" t="s">
        <v>57</v>
      </c>
      <c r="D7" s="266"/>
      <c r="E7" s="266"/>
      <c r="F7" s="266"/>
      <c r="G7" s="266"/>
      <c r="H7" s="266"/>
      <c r="I7" s="266"/>
      <c r="J7" s="91" t="s">
        <v>89</v>
      </c>
      <c r="K7" s="4"/>
      <c r="L7" s="4"/>
      <c r="M7" s="3"/>
    </row>
    <row r="8" spans="2:13" ht="108" customHeight="1" x14ac:dyDescent="0.25">
      <c r="B8" s="39" t="s">
        <v>179</v>
      </c>
      <c r="C8" s="251" t="s">
        <v>90</v>
      </c>
      <c r="D8" s="252"/>
      <c r="E8" s="252"/>
      <c r="F8" s="252"/>
      <c r="G8" s="252"/>
      <c r="H8" s="252"/>
      <c r="I8" s="253"/>
      <c r="J8" s="124" t="s">
        <v>89</v>
      </c>
      <c r="K8" s="4"/>
      <c r="L8" s="4"/>
      <c r="M8" s="4"/>
    </row>
    <row r="9" spans="2:13" ht="24.75" customHeight="1" x14ac:dyDescent="0.25">
      <c r="B9" s="39" t="s">
        <v>180</v>
      </c>
      <c r="C9" s="251" t="s">
        <v>92</v>
      </c>
      <c r="D9" s="252"/>
      <c r="E9" s="252"/>
      <c r="F9" s="252"/>
      <c r="G9" s="252"/>
      <c r="H9" s="252"/>
      <c r="I9" s="253"/>
      <c r="J9" s="130" t="s">
        <v>215</v>
      </c>
      <c r="K9" s="4"/>
      <c r="L9" s="4"/>
      <c r="M9" s="4"/>
    </row>
    <row r="10" spans="2:13" ht="24.75" customHeight="1" x14ac:dyDescent="0.25">
      <c r="B10" s="39" t="s">
        <v>181</v>
      </c>
      <c r="C10" s="252" t="s">
        <v>44</v>
      </c>
      <c r="D10" s="252"/>
      <c r="E10" s="252"/>
      <c r="F10" s="252"/>
      <c r="G10" s="252"/>
      <c r="H10" s="252"/>
      <c r="I10" s="253"/>
      <c r="J10" s="124" t="s">
        <v>216</v>
      </c>
      <c r="K10" s="4"/>
      <c r="L10" s="4"/>
      <c r="M10" s="4"/>
    </row>
    <row r="11" spans="2:13" ht="24.75" customHeight="1" x14ac:dyDescent="0.25">
      <c r="B11" s="39" t="s">
        <v>182</v>
      </c>
      <c r="C11" s="251" t="s">
        <v>142</v>
      </c>
      <c r="D11" s="252"/>
      <c r="E11" s="252"/>
      <c r="F11" s="252"/>
      <c r="G11" s="252"/>
      <c r="H11" s="252"/>
      <c r="I11" s="253"/>
      <c r="J11" s="124" t="s">
        <v>215</v>
      </c>
      <c r="K11" s="4"/>
      <c r="L11" s="4"/>
      <c r="M11" s="4"/>
    </row>
    <row r="12" spans="2:13" ht="37.5" customHeight="1" x14ac:dyDescent="0.25">
      <c r="B12" s="39" t="s">
        <v>183</v>
      </c>
      <c r="C12" s="251" t="s">
        <v>143</v>
      </c>
      <c r="D12" s="252"/>
      <c r="E12" s="252"/>
      <c r="F12" s="252"/>
      <c r="G12" s="252"/>
      <c r="H12" s="252"/>
      <c r="I12" s="253"/>
      <c r="J12" s="124" t="s">
        <v>217</v>
      </c>
      <c r="K12" s="4"/>
      <c r="L12" s="4"/>
      <c r="M12" s="4"/>
    </row>
    <row r="13" spans="2:13" ht="25.5" customHeight="1" x14ac:dyDescent="0.25">
      <c r="B13" s="93" t="s">
        <v>184</v>
      </c>
      <c r="C13" s="271" t="s">
        <v>93</v>
      </c>
      <c r="D13" s="272"/>
      <c r="E13" s="272"/>
      <c r="F13" s="272"/>
      <c r="G13" s="272"/>
      <c r="H13" s="272"/>
      <c r="I13" s="273"/>
      <c r="J13" s="124" t="s">
        <v>91</v>
      </c>
      <c r="K13" s="4"/>
      <c r="L13" s="4"/>
      <c r="M13" s="4"/>
    </row>
    <row r="14" spans="2:13" x14ac:dyDescent="0.25">
      <c r="B14" s="94"/>
      <c r="C14" s="95" t="s">
        <v>94</v>
      </c>
      <c r="D14" s="267" t="s">
        <v>95</v>
      </c>
      <c r="E14" s="268"/>
      <c r="F14" s="268"/>
      <c r="G14" s="268"/>
      <c r="H14" s="268"/>
      <c r="I14" s="96"/>
      <c r="J14" s="124"/>
      <c r="K14" s="4"/>
      <c r="L14" s="4"/>
      <c r="M14" s="4"/>
    </row>
    <row r="15" spans="2:13" x14ac:dyDescent="0.25">
      <c r="B15" s="94"/>
      <c r="C15" s="95" t="s">
        <v>96</v>
      </c>
      <c r="D15" s="267" t="s">
        <v>97</v>
      </c>
      <c r="E15" s="268"/>
      <c r="F15" s="268"/>
      <c r="G15" s="268"/>
      <c r="H15" s="268"/>
      <c r="I15" s="96"/>
      <c r="J15" s="124"/>
      <c r="K15" s="4"/>
      <c r="L15" s="4"/>
      <c r="M15" s="4"/>
    </row>
    <row r="16" spans="2:13" x14ac:dyDescent="0.25">
      <c r="B16" s="94"/>
      <c r="C16" s="95" t="s">
        <v>98</v>
      </c>
      <c r="D16" s="259" t="s">
        <v>99</v>
      </c>
      <c r="E16" s="269"/>
      <c r="F16" s="269"/>
      <c r="G16" s="269"/>
      <c r="H16" s="270"/>
      <c r="I16" s="96"/>
      <c r="J16" s="124"/>
      <c r="K16" s="4"/>
      <c r="L16" s="4"/>
      <c r="M16" s="4"/>
    </row>
    <row r="17" spans="2:13" x14ac:dyDescent="0.25">
      <c r="B17" s="94"/>
      <c r="C17" s="95" t="s">
        <v>100</v>
      </c>
      <c r="D17" s="259" t="s">
        <v>101</v>
      </c>
      <c r="E17" s="269"/>
      <c r="F17" s="269"/>
      <c r="G17" s="269"/>
      <c r="H17" s="270"/>
      <c r="I17" s="96"/>
      <c r="J17" s="124"/>
      <c r="K17" s="4"/>
      <c r="L17" s="4"/>
      <c r="M17" s="4"/>
    </row>
    <row r="18" spans="2:13" x14ac:dyDescent="0.25">
      <c r="B18" s="94"/>
      <c r="C18" s="95" t="s">
        <v>102</v>
      </c>
      <c r="D18" s="267" t="s">
        <v>103</v>
      </c>
      <c r="E18" s="268"/>
      <c r="F18" s="268"/>
      <c r="G18" s="268"/>
      <c r="H18" s="268"/>
      <c r="I18" s="96"/>
      <c r="J18" s="124"/>
      <c r="K18" s="4"/>
      <c r="L18" s="4"/>
      <c r="M18" s="4"/>
    </row>
    <row r="19" spans="2:13" x14ac:dyDescent="0.25">
      <c r="B19" s="94"/>
      <c r="C19" s="95" t="s">
        <v>104</v>
      </c>
      <c r="D19" s="267" t="s">
        <v>105</v>
      </c>
      <c r="E19" s="268"/>
      <c r="F19" s="268"/>
      <c r="G19" s="268"/>
      <c r="H19" s="268"/>
      <c r="I19" s="96"/>
      <c r="J19" s="124"/>
      <c r="K19" s="4"/>
      <c r="L19" s="4"/>
      <c r="M19" s="4"/>
    </row>
    <row r="20" spans="2:13" x14ac:dyDescent="0.25">
      <c r="B20" s="94"/>
      <c r="C20" s="97" t="s">
        <v>106</v>
      </c>
      <c r="D20" s="268" t="s">
        <v>107</v>
      </c>
      <c r="E20" s="268"/>
      <c r="F20" s="268"/>
      <c r="G20" s="268"/>
      <c r="H20" s="268"/>
      <c r="I20" s="96"/>
      <c r="J20" s="124"/>
      <c r="K20" s="4"/>
      <c r="L20" s="4"/>
      <c r="M20" s="4"/>
    </row>
    <row r="21" spans="2:13" x14ac:dyDescent="0.25">
      <c r="B21" s="94"/>
      <c r="C21" s="97" t="s">
        <v>108</v>
      </c>
      <c r="D21" s="274" t="s">
        <v>109</v>
      </c>
      <c r="E21" s="275"/>
      <c r="F21" s="275"/>
      <c r="G21" s="275"/>
      <c r="H21" s="276"/>
      <c r="I21" s="96"/>
      <c r="J21" s="124"/>
      <c r="K21" s="4"/>
      <c r="L21" s="4"/>
      <c r="M21" s="4"/>
    </row>
    <row r="22" spans="2:13" x14ac:dyDescent="0.25">
      <c r="B22" s="94"/>
      <c r="C22" s="95" t="s">
        <v>110</v>
      </c>
      <c r="D22" s="259" t="s">
        <v>111</v>
      </c>
      <c r="E22" s="269"/>
      <c r="F22" s="269"/>
      <c r="G22" s="269"/>
      <c r="H22" s="270"/>
      <c r="I22" s="96"/>
      <c r="J22" s="124"/>
      <c r="K22" s="4"/>
      <c r="L22" s="4"/>
      <c r="M22" s="4"/>
    </row>
    <row r="23" spans="2:13" x14ac:dyDescent="0.25">
      <c r="B23" s="94"/>
      <c r="C23" s="95" t="s">
        <v>112</v>
      </c>
      <c r="D23" s="259" t="s">
        <v>113</v>
      </c>
      <c r="E23" s="275"/>
      <c r="F23" s="275"/>
      <c r="G23" s="275"/>
      <c r="H23" s="276"/>
      <c r="I23" s="96"/>
      <c r="J23" s="124"/>
      <c r="K23" s="4"/>
      <c r="L23" s="4"/>
      <c r="M23" s="4"/>
    </row>
    <row r="24" spans="2:13" x14ac:dyDescent="0.25">
      <c r="B24" s="94"/>
      <c r="C24" s="95" t="s">
        <v>114</v>
      </c>
      <c r="D24" s="259" t="s">
        <v>115</v>
      </c>
      <c r="E24" s="269"/>
      <c r="F24" s="269"/>
      <c r="G24" s="269"/>
      <c r="H24" s="270"/>
      <c r="I24" s="96"/>
      <c r="J24" s="124"/>
      <c r="K24" s="4"/>
      <c r="L24" s="4"/>
      <c r="M24" s="4"/>
    </row>
    <row r="25" spans="2:13" x14ac:dyDescent="0.25">
      <c r="B25" s="94"/>
      <c r="C25" s="95" t="s">
        <v>116</v>
      </c>
      <c r="D25" s="259" t="s">
        <v>117</v>
      </c>
      <c r="E25" s="269"/>
      <c r="F25" s="269"/>
      <c r="G25" s="269"/>
      <c r="H25" s="270"/>
      <c r="I25" s="96"/>
      <c r="J25" s="124"/>
      <c r="K25" s="4"/>
      <c r="L25" s="4"/>
      <c r="M25" s="4"/>
    </row>
    <row r="26" spans="2:13" x14ac:dyDescent="0.25">
      <c r="B26" s="94"/>
      <c r="C26" s="95" t="s">
        <v>118</v>
      </c>
      <c r="D26" s="259" t="s">
        <v>119</v>
      </c>
      <c r="E26" s="269"/>
      <c r="F26" s="269"/>
      <c r="G26" s="269"/>
      <c r="H26" s="270"/>
      <c r="I26" s="96"/>
      <c r="J26" s="124"/>
      <c r="K26" s="4"/>
      <c r="L26" s="4"/>
      <c r="M26" s="4"/>
    </row>
    <row r="27" spans="2:13" x14ac:dyDescent="0.25">
      <c r="B27" s="94"/>
      <c r="C27" s="95" t="s">
        <v>120</v>
      </c>
      <c r="D27" s="259" t="s">
        <v>121</v>
      </c>
      <c r="E27" s="269"/>
      <c r="F27" s="269"/>
      <c r="G27" s="269"/>
      <c r="H27" s="270"/>
      <c r="I27" s="96"/>
      <c r="J27" s="124"/>
      <c r="K27" s="4"/>
      <c r="L27" s="4"/>
      <c r="M27" s="4"/>
    </row>
    <row r="28" spans="2:13" x14ac:dyDescent="0.25">
      <c r="B28" s="94"/>
      <c r="C28" s="95" t="s">
        <v>122</v>
      </c>
      <c r="D28" s="259" t="s">
        <v>123</v>
      </c>
      <c r="E28" s="269"/>
      <c r="F28" s="269"/>
      <c r="G28" s="269"/>
      <c r="H28" s="270"/>
      <c r="I28" s="96"/>
      <c r="J28" s="124"/>
      <c r="K28" s="4"/>
      <c r="L28" s="4"/>
      <c r="M28" s="4"/>
    </row>
    <row r="29" spans="2:13" x14ac:dyDescent="0.25">
      <c r="B29" s="94"/>
      <c r="C29" s="97" t="s">
        <v>124</v>
      </c>
      <c r="D29" s="274" t="s">
        <v>125</v>
      </c>
      <c r="E29" s="275"/>
      <c r="F29" s="275"/>
      <c r="G29" s="275"/>
      <c r="H29" s="276"/>
      <c r="I29" s="96"/>
      <c r="J29" s="124"/>
      <c r="K29" s="4"/>
      <c r="L29" s="4"/>
      <c r="M29" s="4"/>
    </row>
    <row r="30" spans="2:13" x14ac:dyDescent="0.25">
      <c r="B30" s="94"/>
      <c r="C30" s="95" t="s">
        <v>126</v>
      </c>
      <c r="D30" s="259" t="s">
        <v>127</v>
      </c>
      <c r="E30" s="269"/>
      <c r="F30" s="269"/>
      <c r="G30" s="269"/>
      <c r="H30" s="270"/>
      <c r="I30" s="96"/>
      <c r="J30" s="124"/>
      <c r="K30" s="4"/>
      <c r="L30" s="4"/>
      <c r="M30" s="4"/>
    </row>
    <row r="31" spans="2:13" x14ac:dyDescent="0.25">
      <c r="B31" s="94"/>
      <c r="C31" s="95" t="s">
        <v>128</v>
      </c>
      <c r="D31" s="259" t="s">
        <v>129</v>
      </c>
      <c r="E31" s="269"/>
      <c r="F31" s="269"/>
      <c r="G31" s="269"/>
      <c r="H31" s="270"/>
      <c r="I31" s="96"/>
      <c r="J31" s="124"/>
      <c r="K31" s="4"/>
      <c r="L31" s="4"/>
      <c r="M31" s="4"/>
    </row>
    <row r="32" spans="2:13" x14ac:dyDescent="0.25">
      <c r="B32" s="94"/>
      <c r="C32" s="95" t="s">
        <v>130</v>
      </c>
      <c r="D32" s="259" t="s">
        <v>131</v>
      </c>
      <c r="E32" s="269"/>
      <c r="F32" s="269"/>
      <c r="G32" s="269"/>
      <c r="H32" s="270"/>
      <c r="I32" s="96"/>
      <c r="J32" s="124"/>
      <c r="K32" s="4"/>
      <c r="L32" s="4"/>
      <c r="M32" s="4"/>
    </row>
    <row r="33" spans="2:13" x14ac:dyDescent="0.25">
      <c r="B33" s="94"/>
      <c r="C33" s="95" t="s">
        <v>132</v>
      </c>
      <c r="D33" s="259" t="s">
        <v>133</v>
      </c>
      <c r="E33" s="269"/>
      <c r="F33" s="269"/>
      <c r="G33" s="269"/>
      <c r="H33" s="270"/>
      <c r="I33" s="96"/>
      <c r="J33" s="124"/>
      <c r="K33" s="4"/>
      <c r="L33" s="4"/>
      <c r="M33" s="4"/>
    </row>
    <row r="34" spans="2:13" x14ac:dyDescent="0.25">
      <c r="B34" s="94"/>
      <c r="C34" s="95" t="s">
        <v>134</v>
      </c>
      <c r="D34" s="259" t="s">
        <v>135</v>
      </c>
      <c r="E34" s="269"/>
      <c r="F34" s="269"/>
      <c r="G34" s="269"/>
      <c r="H34" s="270"/>
      <c r="I34" s="96"/>
      <c r="J34" s="124"/>
      <c r="K34" s="4"/>
      <c r="L34" s="4"/>
      <c r="M34" s="4"/>
    </row>
    <row r="35" spans="2:13" x14ac:dyDescent="0.25">
      <c r="B35" s="94"/>
      <c r="C35" s="95" t="s">
        <v>136</v>
      </c>
      <c r="D35" s="259" t="s">
        <v>137</v>
      </c>
      <c r="E35" s="269"/>
      <c r="F35" s="269"/>
      <c r="G35" s="269"/>
      <c r="H35" s="270"/>
      <c r="I35" s="96"/>
      <c r="J35" s="124"/>
      <c r="K35" s="4"/>
      <c r="L35" s="4"/>
      <c r="M35" s="4"/>
    </row>
    <row r="36" spans="2:13" x14ac:dyDescent="0.25">
      <c r="B36" s="94"/>
      <c r="C36" s="95" t="s">
        <v>138</v>
      </c>
      <c r="D36" s="267" t="s">
        <v>139</v>
      </c>
      <c r="E36" s="268"/>
      <c r="F36" s="268"/>
      <c r="G36" s="268"/>
      <c r="H36" s="268"/>
      <c r="I36" s="96"/>
      <c r="J36" s="124"/>
      <c r="K36" s="4"/>
      <c r="L36" s="4"/>
      <c r="M36" s="4"/>
    </row>
    <row r="37" spans="2:13" x14ac:dyDescent="0.25">
      <c r="B37" s="98"/>
      <c r="C37" s="99"/>
      <c r="D37" s="99"/>
      <c r="E37" s="99"/>
      <c r="F37" s="99"/>
      <c r="G37" s="99"/>
      <c r="H37" s="99"/>
      <c r="I37" s="96"/>
      <c r="J37" s="124"/>
      <c r="K37" s="4"/>
      <c r="L37" s="4"/>
      <c r="M37" s="4"/>
    </row>
    <row r="38" spans="2:13" ht="45" customHeight="1" x14ac:dyDescent="0.25">
      <c r="B38" s="39" t="s">
        <v>185</v>
      </c>
      <c r="C38" s="259" t="s">
        <v>140</v>
      </c>
      <c r="D38" s="260"/>
      <c r="E38" s="260"/>
      <c r="F38" s="260"/>
      <c r="G38" s="260"/>
      <c r="H38" s="260"/>
      <c r="I38" s="261"/>
      <c r="J38" s="124" t="s">
        <v>144</v>
      </c>
      <c r="K38" s="4"/>
      <c r="L38" s="4"/>
      <c r="M38" s="4"/>
    </row>
    <row r="39" spans="2:13" ht="42.75" customHeight="1" x14ac:dyDescent="0.25">
      <c r="B39" s="39" t="s">
        <v>186</v>
      </c>
      <c r="C39" s="259" t="s">
        <v>141</v>
      </c>
      <c r="D39" s="260"/>
      <c r="E39" s="260"/>
      <c r="F39" s="260"/>
      <c r="G39" s="260"/>
      <c r="H39" s="260"/>
      <c r="I39" s="261"/>
      <c r="J39" s="124" t="s">
        <v>144</v>
      </c>
      <c r="K39" s="4"/>
      <c r="L39" s="4"/>
      <c r="M39" s="4"/>
    </row>
    <row r="40" spans="2:13" ht="24.75" customHeight="1" x14ac:dyDescent="0.25">
      <c r="B40" s="39" t="s">
        <v>187</v>
      </c>
      <c r="C40" s="259" t="s">
        <v>64</v>
      </c>
      <c r="D40" s="260"/>
      <c r="E40" s="260"/>
      <c r="F40" s="260"/>
      <c r="G40" s="260"/>
      <c r="H40" s="260"/>
      <c r="I40" s="261"/>
      <c r="J40" s="124" t="s">
        <v>144</v>
      </c>
      <c r="K40" s="4"/>
      <c r="L40" s="4"/>
      <c r="M40" s="4"/>
    </row>
    <row r="41" spans="2:13" ht="330" customHeight="1" x14ac:dyDescent="0.25">
      <c r="B41" s="38" t="s">
        <v>188</v>
      </c>
      <c r="C41" s="277" t="s">
        <v>60</v>
      </c>
      <c r="D41" s="278"/>
      <c r="E41" s="278"/>
      <c r="F41" s="278"/>
      <c r="G41" s="278"/>
      <c r="H41" s="278"/>
      <c r="I41" s="279"/>
      <c r="J41" s="125" t="s">
        <v>89</v>
      </c>
      <c r="M41" s="4"/>
    </row>
    <row r="42" spans="2:13" ht="130.5" customHeight="1" x14ac:dyDescent="0.25">
      <c r="B42" s="38" t="s">
        <v>189</v>
      </c>
      <c r="C42" s="259" t="s">
        <v>173</v>
      </c>
      <c r="D42" s="260"/>
      <c r="E42" s="260"/>
      <c r="F42" s="260"/>
      <c r="G42" s="260"/>
      <c r="H42" s="260"/>
      <c r="I42" s="261"/>
      <c r="J42" s="125" t="s">
        <v>89</v>
      </c>
      <c r="M42" s="4"/>
    </row>
    <row r="43" spans="2:13" ht="178.5" customHeight="1" x14ac:dyDescent="0.25">
      <c r="B43" s="38" t="s">
        <v>190</v>
      </c>
      <c r="C43" s="259" t="s">
        <v>175</v>
      </c>
      <c r="D43" s="260"/>
      <c r="E43" s="260"/>
      <c r="F43" s="260"/>
      <c r="G43" s="260"/>
      <c r="H43" s="260"/>
      <c r="I43" s="261"/>
      <c r="J43" s="125" t="s">
        <v>144</v>
      </c>
      <c r="M43" s="4"/>
    </row>
    <row r="44" spans="2:13" ht="18" customHeight="1" x14ac:dyDescent="0.25">
      <c r="B44" s="39" t="s">
        <v>220</v>
      </c>
      <c r="C44" s="280" t="s">
        <v>69</v>
      </c>
      <c r="D44" s="251"/>
      <c r="E44" s="251"/>
      <c r="F44" s="251"/>
      <c r="G44" s="251"/>
      <c r="H44" s="251"/>
      <c r="I44" s="281"/>
      <c r="J44" s="125" t="s">
        <v>89</v>
      </c>
      <c r="M44" s="4"/>
    </row>
    <row r="45" spans="2:13" ht="15.75" customHeight="1" x14ac:dyDescent="0.25">
      <c r="B45" s="39" t="s">
        <v>221</v>
      </c>
      <c r="C45" s="280" t="s">
        <v>59</v>
      </c>
      <c r="D45" s="251"/>
      <c r="E45" s="251"/>
      <c r="F45" s="251"/>
      <c r="G45" s="251"/>
      <c r="H45" s="251"/>
      <c r="I45" s="281"/>
      <c r="J45" s="124" t="s">
        <v>89</v>
      </c>
      <c r="M45" s="4"/>
    </row>
    <row r="46" spans="2:13" ht="70.5" customHeight="1" x14ac:dyDescent="0.25">
      <c r="B46" s="38" t="s">
        <v>222</v>
      </c>
      <c r="C46" s="259" t="s">
        <v>174</v>
      </c>
      <c r="D46" s="260"/>
      <c r="E46" s="260"/>
      <c r="F46" s="260"/>
      <c r="G46" s="260"/>
      <c r="H46" s="260"/>
      <c r="I46" s="261"/>
      <c r="J46" s="124" t="s">
        <v>89</v>
      </c>
      <c r="K46" s="4"/>
      <c r="L46" s="4"/>
      <c r="M46" s="4"/>
    </row>
    <row r="47" spans="2:13" ht="52.5" customHeight="1" x14ac:dyDescent="0.25">
      <c r="B47" s="38" t="s">
        <v>223</v>
      </c>
      <c r="C47" s="259" t="s">
        <v>176</v>
      </c>
      <c r="D47" s="260"/>
      <c r="E47" s="260"/>
      <c r="F47" s="260"/>
      <c r="G47" s="260"/>
      <c r="H47" s="260"/>
      <c r="I47" s="261"/>
      <c r="J47" s="124" t="s">
        <v>144</v>
      </c>
      <c r="K47" s="4"/>
      <c r="L47" s="4"/>
      <c r="M47" s="4"/>
    </row>
    <row r="48" spans="2:13" ht="59.25" customHeight="1" x14ac:dyDescent="0.25">
      <c r="B48" s="89" t="s">
        <v>224</v>
      </c>
      <c r="C48" s="319" t="s">
        <v>152</v>
      </c>
      <c r="D48" s="275"/>
      <c r="E48" s="275"/>
      <c r="F48" s="275"/>
      <c r="G48" s="275"/>
      <c r="H48" s="275"/>
      <c r="I48" s="320"/>
      <c r="J48" s="124" t="s">
        <v>89</v>
      </c>
    </row>
    <row r="49" spans="2:13" ht="18" customHeight="1" x14ac:dyDescent="0.25">
      <c r="B49" s="262" t="s">
        <v>70</v>
      </c>
      <c r="C49" s="263"/>
      <c r="D49" s="263"/>
      <c r="E49" s="263"/>
      <c r="F49" s="263"/>
      <c r="G49" s="263"/>
      <c r="H49" s="263"/>
      <c r="I49" s="264"/>
      <c r="J49" s="123"/>
      <c r="K49" s="4"/>
      <c r="L49" s="4"/>
      <c r="M49" s="3"/>
    </row>
    <row r="50" spans="2:13" ht="67.5" customHeight="1" x14ac:dyDescent="0.25">
      <c r="B50" s="109" t="s">
        <v>225</v>
      </c>
      <c r="C50" s="285" t="s">
        <v>159</v>
      </c>
      <c r="D50" s="286"/>
      <c r="E50" s="286"/>
      <c r="F50" s="286"/>
      <c r="G50" s="286"/>
      <c r="H50" s="286"/>
      <c r="I50" s="287"/>
      <c r="J50" s="124" t="s">
        <v>89</v>
      </c>
      <c r="K50" s="4"/>
      <c r="L50" s="4"/>
      <c r="M50" s="3"/>
    </row>
    <row r="51" spans="2:13" x14ac:dyDescent="0.25">
      <c r="B51" s="109" t="s">
        <v>226</v>
      </c>
      <c r="C51" s="285" t="s">
        <v>171</v>
      </c>
      <c r="D51" s="286"/>
      <c r="E51" s="286"/>
      <c r="F51" s="286"/>
      <c r="G51" s="286"/>
      <c r="H51" s="286"/>
      <c r="I51" s="287"/>
      <c r="J51" s="124" t="s">
        <v>89</v>
      </c>
      <c r="K51" s="4"/>
      <c r="L51" s="4"/>
      <c r="M51" s="3"/>
    </row>
    <row r="52" spans="2:13" ht="28.5" customHeight="1" x14ac:dyDescent="0.25">
      <c r="B52" s="36" t="s">
        <v>227</v>
      </c>
      <c r="C52" s="291" t="s">
        <v>73</v>
      </c>
      <c r="D52" s="292"/>
      <c r="E52" s="292"/>
      <c r="F52" s="292"/>
      <c r="G52" s="292"/>
      <c r="H52" s="292"/>
      <c r="I52" s="293"/>
      <c r="J52" s="124" t="s">
        <v>89</v>
      </c>
      <c r="K52" s="4"/>
      <c r="L52" s="4"/>
      <c r="M52" s="4"/>
    </row>
    <row r="53" spans="2:13" ht="39.75" customHeight="1" x14ac:dyDescent="0.25">
      <c r="B53" s="150" t="s">
        <v>228</v>
      </c>
      <c r="C53" s="303" t="s">
        <v>151</v>
      </c>
      <c r="D53" s="304"/>
      <c r="E53" s="304"/>
      <c r="F53" s="304"/>
      <c r="G53" s="304"/>
      <c r="H53" s="304"/>
      <c r="I53" s="305"/>
      <c r="J53" s="125" t="s">
        <v>89</v>
      </c>
      <c r="M53" s="4"/>
    </row>
    <row r="54" spans="2:13" ht="65.25" customHeight="1" x14ac:dyDescent="0.25">
      <c r="B54" s="36" t="s">
        <v>191</v>
      </c>
      <c r="C54" s="291" t="s">
        <v>154</v>
      </c>
      <c r="D54" s="292"/>
      <c r="E54" s="292"/>
      <c r="F54" s="292"/>
      <c r="G54" s="292"/>
      <c r="H54" s="292"/>
      <c r="I54" s="293"/>
      <c r="J54" s="124" t="s">
        <v>89</v>
      </c>
      <c r="K54" s="4"/>
      <c r="L54" s="4"/>
      <c r="M54" s="4"/>
    </row>
    <row r="55" spans="2:13" ht="33.75" customHeight="1" x14ac:dyDescent="0.25">
      <c r="B55" s="36" t="s">
        <v>192</v>
      </c>
      <c r="C55" s="313" t="s">
        <v>22</v>
      </c>
      <c r="D55" s="314"/>
      <c r="E55" s="314"/>
      <c r="F55" s="314"/>
      <c r="G55" s="314"/>
      <c r="H55" s="314"/>
      <c r="I55" s="315"/>
      <c r="J55" s="124" t="s">
        <v>89</v>
      </c>
      <c r="K55" s="4"/>
      <c r="L55" s="4"/>
      <c r="M55" s="4"/>
    </row>
    <row r="56" spans="2:13" ht="180" customHeight="1" x14ac:dyDescent="0.25">
      <c r="B56" s="37" t="s">
        <v>193</v>
      </c>
      <c r="C56" s="282" t="s">
        <v>229</v>
      </c>
      <c r="D56" s="283"/>
      <c r="E56" s="283"/>
      <c r="F56" s="283"/>
      <c r="G56" s="283"/>
      <c r="H56" s="283"/>
      <c r="I56" s="284"/>
      <c r="J56" s="124" t="s">
        <v>89</v>
      </c>
      <c r="K56" s="4"/>
      <c r="L56" s="4"/>
      <c r="M56" s="4"/>
    </row>
    <row r="57" spans="2:13" ht="28.5" customHeight="1" x14ac:dyDescent="0.25">
      <c r="B57" s="37" t="s">
        <v>194</v>
      </c>
      <c r="C57" s="294" t="s">
        <v>153</v>
      </c>
      <c r="D57" s="301"/>
      <c r="E57" s="301"/>
      <c r="F57" s="301"/>
      <c r="G57" s="301"/>
      <c r="H57" s="301"/>
      <c r="I57" s="302"/>
      <c r="J57" s="124" t="s">
        <v>89</v>
      </c>
      <c r="K57" s="4"/>
      <c r="L57" s="4"/>
      <c r="M57" s="4"/>
    </row>
    <row r="58" spans="2:13" ht="28.5" customHeight="1" x14ac:dyDescent="0.25">
      <c r="B58" s="76" t="s">
        <v>198</v>
      </c>
      <c r="C58" s="294" t="s">
        <v>200</v>
      </c>
      <c r="D58" s="301"/>
      <c r="E58" s="301"/>
      <c r="F58" s="301"/>
      <c r="G58" s="301"/>
      <c r="H58" s="301"/>
      <c r="I58" s="302"/>
      <c r="J58" s="124" t="s">
        <v>89</v>
      </c>
      <c r="K58" s="4"/>
      <c r="L58" s="4"/>
      <c r="M58" s="4"/>
    </row>
    <row r="59" spans="2:13" ht="28.5" customHeight="1" x14ac:dyDescent="0.25">
      <c r="B59" s="76" t="s">
        <v>195</v>
      </c>
      <c r="C59" s="294" t="s">
        <v>201</v>
      </c>
      <c r="D59" s="282"/>
      <c r="E59" s="282"/>
      <c r="F59" s="282"/>
      <c r="G59" s="282"/>
      <c r="H59" s="282"/>
      <c r="I59" s="295"/>
      <c r="J59" s="124" t="s">
        <v>89</v>
      </c>
      <c r="K59" s="4"/>
      <c r="L59" s="4"/>
      <c r="M59" s="4"/>
    </row>
    <row r="60" spans="2:13" ht="28.5" customHeight="1" x14ac:dyDescent="0.25">
      <c r="B60" s="76" t="s">
        <v>196</v>
      </c>
      <c r="C60" s="296"/>
      <c r="D60" s="288"/>
      <c r="E60" s="288"/>
      <c r="F60" s="288"/>
      <c r="G60" s="288"/>
      <c r="H60" s="288"/>
      <c r="I60" s="297"/>
      <c r="J60" s="124" t="s">
        <v>89</v>
      </c>
      <c r="K60" s="4"/>
      <c r="L60" s="4"/>
      <c r="M60" s="4"/>
    </row>
    <row r="61" spans="2:13" ht="75" customHeight="1" x14ac:dyDescent="0.25">
      <c r="B61" s="76" t="s">
        <v>197</v>
      </c>
      <c r="C61" s="298"/>
      <c r="D61" s="299"/>
      <c r="E61" s="299"/>
      <c r="F61" s="299"/>
      <c r="G61" s="299"/>
      <c r="H61" s="299"/>
      <c r="I61" s="300"/>
      <c r="J61" s="124" t="s">
        <v>89</v>
      </c>
      <c r="K61" s="14"/>
      <c r="L61" s="14"/>
      <c r="M61" s="14"/>
    </row>
    <row r="62" spans="2:13" ht="390.75" customHeight="1" x14ac:dyDescent="0.25">
      <c r="B62" s="106" t="s">
        <v>199</v>
      </c>
      <c r="C62" s="316" t="s">
        <v>155</v>
      </c>
      <c r="D62" s="317"/>
      <c r="E62" s="317"/>
      <c r="F62" s="317"/>
      <c r="G62" s="317"/>
      <c r="H62" s="317"/>
      <c r="I62" s="318"/>
      <c r="J62" s="124" t="s">
        <v>89</v>
      </c>
      <c r="K62" s="4"/>
      <c r="L62" s="4"/>
      <c r="M62" s="4"/>
    </row>
    <row r="63" spans="2:13" ht="246.75" customHeight="1" x14ac:dyDescent="0.25">
      <c r="B63" s="76"/>
      <c r="C63" s="288" t="s">
        <v>156</v>
      </c>
      <c r="D63" s="289"/>
      <c r="E63" s="289"/>
      <c r="F63" s="289"/>
      <c r="G63" s="289"/>
      <c r="H63" s="289"/>
      <c r="I63" s="290"/>
      <c r="J63" s="124"/>
      <c r="K63" s="4"/>
      <c r="L63" s="4"/>
      <c r="M63" s="4"/>
    </row>
    <row r="64" spans="2:13" ht="33" customHeight="1" x14ac:dyDescent="0.25">
      <c r="B64" s="37" t="s">
        <v>202</v>
      </c>
      <c r="C64" s="294" t="s">
        <v>158</v>
      </c>
      <c r="D64" s="301"/>
      <c r="E64" s="301"/>
      <c r="F64" s="301"/>
      <c r="G64" s="301"/>
      <c r="H64" s="301"/>
      <c r="I64" s="302"/>
      <c r="J64" s="124" t="s">
        <v>89</v>
      </c>
      <c r="K64" s="14"/>
      <c r="L64" s="14"/>
      <c r="M64" s="14"/>
    </row>
    <row r="65" spans="2:13" ht="33" customHeight="1" x14ac:dyDescent="0.25">
      <c r="B65" s="110" t="s">
        <v>203</v>
      </c>
      <c r="C65" s="294" t="s">
        <v>157</v>
      </c>
      <c r="D65" s="283"/>
      <c r="E65" s="283"/>
      <c r="F65" s="283"/>
      <c r="G65" s="283"/>
      <c r="H65" s="283"/>
      <c r="I65" s="284"/>
      <c r="J65" s="124" t="s">
        <v>89</v>
      </c>
      <c r="K65" s="14"/>
      <c r="L65" s="14"/>
      <c r="M65" s="14"/>
    </row>
    <row r="66" spans="2:13" ht="120.75" customHeight="1" x14ac:dyDescent="0.25">
      <c r="B66" s="111" t="s">
        <v>204</v>
      </c>
      <c r="C66" s="282" t="s">
        <v>160</v>
      </c>
      <c r="D66" s="283"/>
      <c r="E66" s="283"/>
      <c r="F66" s="283"/>
      <c r="G66" s="283"/>
      <c r="H66" s="283"/>
      <c r="I66" s="284"/>
      <c r="J66" s="124" t="s">
        <v>89</v>
      </c>
      <c r="K66" s="14"/>
      <c r="L66" s="14"/>
      <c r="M66" s="14"/>
    </row>
    <row r="67" spans="2:13" ht="321.75" customHeight="1" x14ac:dyDescent="0.25">
      <c r="B67" s="112" t="s">
        <v>205</v>
      </c>
      <c r="C67" s="294" t="s">
        <v>161</v>
      </c>
      <c r="D67" s="283"/>
      <c r="E67" s="283"/>
      <c r="F67" s="283"/>
      <c r="G67" s="283"/>
      <c r="H67" s="283"/>
      <c r="I67" s="284"/>
      <c r="J67" s="124" t="s">
        <v>89</v>
      </c>
      <c r="K67" s="14"/>
      <c r="L67" s="14"/>
      <c r="M67" s="14"/>
    </row>
    <row r="68" spans="2:13" ht="54.75" customHeight="1" x14ac:dyDescent="0.25">
      <c r="B68" s="113" t="s">
        <v>206</v>
      </c>
      <c r="C68" s="333" t="s">
        <v>47</v>
      </c>
      <c r="D68" s="328"/>
      <c r="E68" s="328"/>
      <c r="F68" s="328"/>
      <c r="G68" s="328"/>
      <c r="H68" s="328"/>
      <c r="I68" s="329"/>
      <c r="J68" s="124" t="s">
        <v>89</v>
      </c>
    </row>
    <row r="69" spans="2:13" ht="54.75" customHeight="1" x14ac:dyDescent="0.25">
      <c r="B69" s="113" t="s">
        <v>207</v>
      </c>
      <c r="C69" s="327" t="s">
        <v>55</v>
      </c>
      <c r="D69" s="328"/>
      <c r="E69" s="328"/>
      <c r="F69" s="328"/>
      <c r="G69" s="328"/>
      <c r="H69" s="328"/>
      <c r="I69" s="329"/>
      <c r="J69" s="124" t="s">
        <v>89</v>
      </c>
    </row>
    <row r="70" spans="2:13" ht="40.5" customHeight="1" x14ac:dyDescent="0.25">
      <c r="B70" s="114" t="s">
        <v>208</v>
      </c>
      <c r="C70" s="330" t="s">
        <v>214</v>
      </c>
      <c r="D70" s="331"/>
      <c r="E70" s="331"/>
      <c r="F70" s="331"/>
      <c r="G70" s="331"/>
      <c r="H70" s="331"/>
      <c r="I70" s="332"/>
      <c r="J70" s="124" t="s">
        <v>89</v>
      </c>
    </row>
    <row r="71" spans="2:13" ht="40.5" customHeight="1" x14ac:dyDescent="0.25">
      <c r="B71" s="115" t="s">
        <v>209</v>
      </c>
      <c r="C71" s="321" t="s">
        <v>56</v>
      </c>
      <c r="D71" s="322"/>
      <c r="E71" s="322"/>
      <c r="F71" s="322"/>
      <c r="G71" s="322"/>
      <c r="H71" s="322"/>
      <c r="I71" s="323"/>
      <c r="J71" s="124" t="s">
        <v>89</v>
      </c>
    </row>
    <row r="72" spans="2:13" ht="90" customHeight="1" x14ac:dyDescent="0.25">
      <c r="B72" s="62" t="s">
        <v>210</v>
      </c>
      <c r="C72" s="324" t="s">
        <v>58</v>
      </c>
      <c r="D72" s="325"/>
      <c r="E72" s="325"/>
      <c r="F72" s="325"/>
      <c r="G72" s="325"/>
      <c r="H72" s="325"/>
      <c r="I72" s="326"/>
      <c r="J72" s="124" t="s">
        <v>89</v>
      </c>
    </row>
    <row r="73" spans="2:13" ht="31.5" customHeight="1" x14ac:dyDescent="0.25">
      <c r="B73" s="122" t="s">
        <v>211</v>
      </c>
      <c r="C73" s="306" t="s">
        <v>166</v>
      </c>
      <c r="D73" s="307"/>
      <c r="E73" s="307"/>
      <c r="F73" s="307"/>
      <c r="G73" s="307"/>
      <c r="H73" s="307"/>
      <c r="I73" s="308"/>
      <c r="J73" s="131" t="s">
        <v>218</v>
      </c>
    </row>
    <row r="74" spans="2:13" ht="42.75" customHeight="1" x14ac:dyDescent="0.25">
      <c r="B74" s="122" t="s">
        <v>212</v>
      </c>
      <c r="C74" s="306" t="s">
        <v>167</v>
      </c>
      <c r="D74" s="307"/>
      <c r="E74" s="307"/>
      <c r="F74" s="307"/>
      <c r="G74" s="307"/>
      <c r="H74" s="307"/>
      <c r="I74" s="308"/>
      <c r="J74" s="131" t="s">
        <v>218</v>
      </c>
    </row>
    <row r="75" spans="2:13" ht="30.75" customHeight="1" thickBot="1" x14ac:dyDescent="0.3">
      <c r="B75" s="121" t="s">
        <v>213</v>
      </c>
      <c r="C75" s="310" t="s">
        <v>168</v>
      </c>
      <c r="D75" s="311"/>
      <c r="E75" s="311"/>
      <c r="F75" s="311"/>
      <c r="G75" s="311"/>
      <c r="H75" s="311"/>
      <c r="I75" s="312"/>
      <c r="J75" s="131" t="s">
        <v>218</v>
      </c>
    </row>
  </sheetData>
  <mergeCells count="70">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D28:H28"/>
    <mergeCell ref="D18:H18"/>
    <mergeCell ref="D19:H19"/>
    <mergeCell ref="D20:H20"/>
    <mergeCell ref="D21:H21"/>
    <mergeCell ref="D22:H22"/>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61" workbookViewId="0">
      <selection activeCell="F14" sqref="F14"/>
    </sheetView>
  </sheetViews>
  <sheetFormatPr defaultColWidth="8.77734375" defaultRowHeight="13.2" x14ac:dyDescent="0.25"/>
  <cols>
    <col min="3" max="4" width="9.21875" style="43" customWidth="1"/>
    <col min="5" max="5" width="9.44140625" style="43" customWidth="1"/>
    <col min="6" max="9" width="9.21875" style="43" customWidth="1"/>
    <col min="11" max="11" width="10.44140625" customWidth="1"/>
    <col min="13" max="13" width="10.77734375" customWidth="1"/>
  </cols>
  <sheetData>
    <row r="1" spans="1:13" ht="13.8" thickTop="1" x14ac:dyDescent="0.25">
      <c r="A1" s="334" t="s">
        <v>21</v>
      </c>
      <c r="B1" s="335"/>
      <c r="C1" s="335"/>
      <c r="D1" s="335"/>
      <c r="E1" s="335"/>
      <c r="F1" s="335"/>
      <c r="G1" s="335"/>
      <c r="H1" s="335"/>
      <c r="I1" s="335"/>
      <c r="J1" s="46" t="s">
        <v>19</v>
      </c>
      <c r="K1" s="47"/>
      <c r="L1" s="46" t="s">
        <v>20</v>
      </c>
      <c r="M1" s="48"/>
    </row>
    <row r="2" spans="1:13" ht="13.8" thickBot="1" x14ac:dyDescent="0.3">
      <c r="A2" s="336"/>
      <c r="B2" s="337"/>
      <c r="C2" s="337"/>
      <c r="D2" s="337"/>
      <c r="E2" s="337"/>
      <c r="F2" s="337"/>
      <c r="G2" s="337"/>
      <c r="H2" s="337"/>
      <c r="I2" s="337"/>
      <c r="J2" s="49"/>
      <c r="K2" s="49"/>
      <c r="L2" s="49"/>
      <c r="M2" s="50"/>
    </row>
    <row r="3" spans="1:13" ht="13.8"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21875" defaultRowHeight="13.2" x14ac:dyDescent="0.25"/>
  <cols>
    <col min="1" max="1" width="17.77734375" style="25" bestFit="1" customWidth="1"/>
    <col min="2" max="2" width="7" style="3" bestFit="1" customWidth="1"/>
    <col min="3" max="3" width="7" style="3" customWidth="1"/>
    <col min="4" max="4" width="14.21875" style="3" bestFit="1" customWidth="1"/>
    <col min="5" max="14" width="6.21875" style="3" customWidth="1"/>
    <col min="15" max="15" width="7.77734375" style="3" customWidth="1"/>
    <col min="16" max="26" width="6.21875" style="3" customWidth="1"/>
    <col min="27" max="27" width="17.77734375" style="3" bestFit="1" customWidth="1"/>
    <col min="28" max="30" width="6.21875" style="3" customWidth="1"/>
    <col min="31" max="16384" width="9.218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C22" sqref="AC22"/>
    </sheetView>
  </sheetViews>
  <sheetFormatPr defaultColWidth="9.21875" defaultRowHeight="13.2" x14ac:dyDescent="0.25"/>
  <cols>
    <col min="1" max="1" width="17.77734375" style="25" bestFit="1" customWidth="1"/>
    <col min="2" max="2" width="7" style="3" bestFit="1" customWidth="1"/>
    <col min="3" max="3" width="7" style="3" customWidth="1"/>
    <col min="4" max="4" width="14.21875" style="3" bestFit="1" customWidth="1"/>
    <col min="5" max="14" width="6.21875" style="3" customWidth="1"/>
    <col min="15" max="15" width="7.77734375" style="3" customWidth="1"/>
    <col min="16" max="26" width="6.21875" style="3" customWidth="1"/>
    <col min="27" max="27" width="17.77734375" style="3" bestFit="1" customWidth="1"/>
    <col min="28" max="30" width="6.21875" style="3" customWidth="1"/>
    <col min="31" max="16384" width="9.218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21875" defaultRowHeight="13.2" x14ac:dyDescent="0.25"/>
  <cols>
    <col min="1" max="1" width="19.44140625" style="25" customWidth="1"/>
    <col min="2" max="2" width="10" style="3" bestFit="1" customWidth="1"/>
    <col min="3" max="3" width="10.44140625" style="3" bestFit="1" customWidth="1"/>
    <col min="4" max="4" width="14.21875" style="3" bestFit="1" customWidth="1"/>
    <col min="5" max="5" width="6.21875" style="3" customWidth="1"/>
    <col min="6" max="6" width="31.44140625" style="3" customWidth="1"/>
    <col min="7" max="17" width="6.21875" style="3" customWidth="1"/>
    <col min="18" max="18" width="7.77734375" style="3" customWidth="1"/>
    <col min="19" max="30" width="6.21875" style="3" customWidth="1"/>
    <col min="31" max="31" width="17.77734375" style="3" bestFit="1" customWidth="1"/>
    <col min="32" max="34" width="6.21875" style="3" customWidth="1"/>
    <col min="35" max="16384" width="9.21875" style="3"/>
  </cols>
  <sheetData>
    <row r="1" spans="1:32" x14ac:dyDescent="0.25">
      <c r="A1" s="25" t="s">
        <v>38</v>
      </c>
    </row>
    <row r="3" spans="1:32" s="31" customFormat="1" ht="18.75" customHeight="1" x14ac:dyDescent="0.25">
      <c r="A3" s="27"/>
      <c r="B3" s="28"/>
      <c r="C3" s="29"/>
      <c r="D3" s="29"/>
      <c r="E3" s="29"/>
      <c r="F3" s="29"/>
      <c r="G3" s="30"/>
      <c r="H3" s="30"/>
      <c r="I3" s="30"/>
      <c r="J3" s="30"/>
    </row>
    <row r="4" spans="1:32" s="31" customFormat="1" ht="45.75" customHeight="1" x14ac:dyDescent="0.25">
      <c r="B4" s="30"/>
      <c r="C4" s="30"/>
      <c r="D4" s="30"/>
      <c r="F4" s="30"/>
      <c r="G4" s="30"/>
      <c r="H4" s="29"/>
    </row>
    <row r="5" spans="1:32" s="31" customFormat="1" ht="34.5" customHeight="1" x14ac:dyDescent="0.25">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5">
      <c r="A6" s="27"/>
      <c r="B6" s="32"/>
      <c r="E6" s="33"/>
      <c r="F6" s="33"/>
      <c r="G6" s="33"/>
      <c r="H6" s="33"/>
    </row>
    <row r="7" spans="1:32" s="31" customFormat="1" ht="29.25" customHeight="1" x14ac:dyDescent="0.25">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5">
      <c r="A8" s="27"/>
      <c r="B8" s="32"/>
      <c r="C8" s="32"/>
      <c r="D8" s="32"/>
      <c r="E8" s="32"/>
      <c r="F8" s="32"/>
      <c r="G8" s="32"/>
      <c r="H8" s="32"/>
      <c r="I8" s="29"/>
      <c r="J8" s="29"/>
      <c r="K8" s="32"/>
      <c r="L8" s="32"/>
      <c r="M8" s="29"/>
      <c r="N8" s="29"/>
    </row>
    <row r="9" spans="1:32" x14ac:dyDescent="0.25">
      <c r="A9" s="34"/>
      <c r="B9" s="32" t="s">
        <v>33</v>
      </c>
      <c r="C9" s="32" t="s">
        <v>43</v>
      </c>
      <c r="D9" s="32"/>
    </row>
    <row r="10" spans="1:32" ht="50.25" customHeight="1" x14ac:dyDescent="0.25">
      <c r="A10" s="27" t="s">
        <v>4</v>
      </c>
    </row>
    <row r="11" spans="1:32" x14ac:dyDescent="0.25">
      <c r="A11" s="27" t="s">
        <v>5</v>
      </c>
    </row>
    <row r="12" spans="1:32" x14ac:dyDescent="0.25">
      <c r="A12" s="27" t="s">
        <v>8</v>
      </c>
    </row>
    <row r="13" spans="1:32" ht="15" customHeight="1" x14ac:dyDescent="0.25">
      <c r="A13" s="27"/>
      <c r="I13" s="5"/>
      <c r="J13" s="5"/>
    </row>
    <row r="14" spans="1:32" s="5" customFormat="1" x14ac:dyDescent="0.25"/>
    <row r="15" spans="1:32" s="5" customFormat="1" x14ac:dyDescent="0.25">
      <c r="A15" s="26"/>
      <c r="I15" s="24"/>
      <c r="J15" s="24"/>
    </row>
    <row r="16" spans="1:32" s="24" customFormat="1" x14ac:dyDescent="0.25">
      <c r="A16" s="25"/>
      <c r="B16" s="5"/>
      <c r="I16" s="5"/>
      <c r="J16" s="5"/>
    </row>
    <row r="17" spans="1:11" s="5" customFormat="1" x14ac:dyDescent="0.25">
      <c r="A17" s="53" t="s">
        <v>7</v>
      </c>
      <c r="B17" s="5" t="s">
        <v>9</v>
      </c>
    </row>
    <row r="18" spans="1:11" s="5" customFormat="1" x14ac:dyDescent="0.25">
      <c r="A18" s="26"/>
      <c r="B18" s="8"/>
    </row>
    <row r="19" spans="1:11" s="5" customFormat="1" x14ac:dyDescent="0.25">
      <c r="A19" s="29"/>
      <c r="B19" s="8"/>
    </row>
    <row r="20" spans="1:11" s="5" customFormat="1" ht="92.4" x14ac:dyDescent="0.25">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5">
      <c r="B21" s="8"/>
    </row>
    <row r="22" spans="1:11" s="5" customFormat="1" x14ac:dyDescent="0.25">
      <c r="A22" s="64"/>
      <c r="B22" s="8"/>
    </row>
    <row r="23" spans="1:11" s="5" customFormat="1" x14ac:dyDescent="0.25">
      <c r="A23" s="64"/>
    </row>
    <row r="24" spans="1:11" s="5" customFormat="1" x14ac:dyDescent="0.25">
      <c r="A24" s="65"/>
    </row>
    <row r="25" spans="1:11" s="5" customFormat="1" x14ac:dyDescent="0.25">
      <c r="A25" s="65"/>
    </row>
    <row r="26" spans="1:11" s="5" customFormat="1" x14ac:dyDescent="0.25">
      <c r="A26" s="65"/>
    </row>
    <row r="27" spans="1:11" s="5" customFormat="1" x14ac:dyDescent="0.25">
      <c r="A27" s="26"/>
    </row>
    <row r="28" spans="1:11" s="5" customFormat="1" x14ac:dyDescent="0.25">
      <c r="A28" s="26"/>
    </row>
    <row r="29" spans="1:11" s="5" customFormat="1" x14ac:dyDescent="0.25">
      <c r="A29" s="26"/>
    </row>
    <row r="30" spans="1:11" s="5" customFormat="1" x14ac:dyDescent="0.25">
      <c r="A30" s="26"/>
    </row>
    <row r="31" spans="1:11" s="5" customFormat="1" x14ac:dyDescent="0.25">
      <c r="A31" s="26"/>
    </row>
    <row r="32" spans="1:11"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0" s="5" customFormat="1" x14ac:dyDescent="0.25">
      <c r="A225" s="26"/>
    </row>
    <row r="226" spans="1:10" s="5" customFormat="1" x14ac:dyDescent="0.25">
      <c r="A226" s="26"/>
    </row>
    <row r="227" spans="1:10" s="5" customFormat="1" x14ac:dyDescent="0.25">
      <c r="A227" s="26"/>
    </row>
    <row r="228" spans="1:10" s="5" customFormat="1" x14ac:dyDescent="0.25">
      <c r="A228" s="26"/>
    </row>
    <row r="229" spans="1:10" s="5" customFormat="1" x14ac:dyDescent="0.25">
      <c r="A229" s="26"/>
    </row>
    <row r="230" spans="1:10" s="5" customFormat="1" x14ac:dyDescent="0.25">
      <c r="A230" s="26"/>
    </row>
    <row r="231" spans="1:10" s="5" customFormat="1" x14ac:dyDescent="0.25">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pane ySplit="1" topLeftCell="A20" activePane="bottomLeft" state="frozenSplit"/>
      <selection pane="bottomLeft" activeCell="C40" sqref="C40"/>
    </sheetView>
  </sheetViews>
  <sheetFormatPr defaultColWidth="8.77734375" defaultRowHeight="14.4" x14ac:dyDescent="0.3"/>
  <cols>
    <col min="1" max="1" width="18.21875" style="154" bestFit="1" customWidth="1"/>
    <col min="2" max="2" width="11.44140625" style="154" bestFit="1" customWidth="1"/>
    <col min="3" max="3" width="48" style="154" bestFit="1" customWidth="1"/>
    <col min="4" max="4" width="47.77734375" style="154" bestFit="1" customWidth="1"/>
    <col min="5" max="5" width="44.44140625" style="154" bestFit="1" customWidth="1"/>
    <col min="6" max="6" width="15" style="154" bestFit="1" customWidth="1"/>
    <col min="7" max="7" width="5" style="154" bestFit="1" customWidth="1"/>
    <col min="8" max="8" width="40.77734375" style="154" bestFit="1" customWidth="1"/>
    <col min="9" max="9" width="11.21875" style="154" bestFit="1" customWidth="1"/>
    <col min="10" max="10" width="22.77734375" style="154" bestFit="1" customWidth="1"/>
    <col min="11" max="11" width="69.21875" style="154" bestFit="1" customWidth="1"/>
    <col min="12" max="12" width="75.77734375" style="155" customWidth="1"/>
    <col min="13" max="16384" width="8.77734375" style="156"/>
  </cols>
  <sheetData>
    <row r="1" spans="1:12" s="153" customFormat="1" x14ac:dyDescent="0.3">
      <c r="A1" s="151" t="s">
        <v>233</v>
      </c>
      <c r="B1" s="151" t="s">
        <v>234</v>
      </c>
      <c r="C1" s="151" t="s">
        <v>51</v>
      </c>
      <c r="D1" s="151" t="s">
        <v>235</v>
      </c>
      <c r="E1" s="151" t="s">
        <v>236</v>
      </c>
      <c r="F1" s="151" t="s">
        <v>237</v>
      </c>
      <c r="G1" s="151" t="s">
        <v>238</v>
      </c>
      <c r="H1" s="151" t="s">
        <v>239</v>
      </c>
      <c r="I1" s="151" t="s">
        <v>240</v>
      </c>
      <c r="J1" s="151" t="s">
        <v>241</v>
      </c>
      <c r="K1" s="151" t="s">
        <v>242</v>
      </c>
      <c r="L1" s="152" t="s">
        <v>243</v>
      </c>
    </row>
    <row r="2" spans="1:12" x14ac:dyDescent="0.3">
      <c r="A2" s="154" t="s">
        <v>244</v>
      </c>
      <c r="B2" s="154" t="s">
        <v>245</v>
      </c>
      <c r="C2" s="154" t="s">
        <v>246</v>
      </c>
      <c r="D2" s="154" t="s">
        <v>247</v>
      </c>
      <c r="E2" s="154" t="s">
        <v>248</v>
      </c>
      <c r="F2" s="154" t="s">
        <v>249</v>
      </c>
      <c r="H2" s="154" t="s">
        <v>250</v>
      </c>
      <c r="I2" s="154" t="s">
        <v>37</v>
      </c>
      <c r="J2" s="154" t="s">
        <v>251</v>
      </c>
    </row>
    <row r="3" spans="1:12" x14ac:dyDescent="0.3">
      <c r="A3" s="154" t="s">
        <v>252</v>
      </c>
      <c r="B3" s="154" t="s">
        <v>253</v>
      </c>
      <c r="C3" s="154" t="s">
        <v>254</v>
      </c>
      <c r="D3" s="154" t="s">
        <v>255</v>
      </c>
      <c r="E3" s="154" t="s">
        <v>256</v>
      </c>
      <c r="F3" s="154" t="s">
        <v>257</v>
      </c>
      <c r="H3" s="154" t="s">
        <v>258</v>
      </c>
      <c r="I3" s="154" t="s">
        <v>33</v>
      </c>
      <c r="J3" s="154" t="s">
        <v>259</v>
      </c>
    </row>
    <row r="4" spans="1:12" x14ac:dyDescent="0.3">
      <c r="A4" s="154" t="s">
        <v>260</v>
      </c>
      <c r="B4" s="154" t="s">
        <v>261</v>
      </c>
      <c r="C4" s="154" t="s">
        <v>262</v>
      </c>
      <c r="D4" s="154" t="s">
        <v>263</v>
      </c>
      <c r="E4" s="154" t="s">
        <v>264</v>
      </c>
      <c r="F4" s="154" t="s">
        <v>265</v>
      </c>
      <c r="H4" s="154" t="s">
        <v>266</v>
      </c>
      <c r="I4" s="154" t="s">
        <v>37</v>
      </c>
      <c r="J4" s="154" t="s">
        <v>251</v>
      </c>
    </row>
    <row r="5" spans="1:12" x14ac:dyDescent="0.3">
      <c r="A5" s="154" t="s">
        <v>267</v>
      </c>
      <c r="B5" s="154" t="s">
        <v>268</v>
      </c>
      <c r="C5" s="154" t="s">
        <v>269</v>
      </c>
      <c r="D5" s="154" t="s">
        <v>270</v>
      </c>
      <c r="E5" s="154" t="s">
        <v>271</v>
      </c>
      <c r="F5" s="154" t="s">
        <v>272</v>
      </c>
      <c r="H5" s="154" t="s">
        <v>273</v>
      </c>
      <c r="I5" s="154" t="s">
        <v>33</v>
      </c>
      <c r="J5" s="154" t="s">
        <v>251</v>
      </c>
    </row>
    <row r="6" spans="1:12" x14ac:dyDescent="0.3">
      <c r="A6" s="154" t="s">
        <v>274</v>
      </c>
      <c r="B6" s="154" t="s">
        <v>275</v>
      </c>
      <c r="C6" s="154" t="s">
        <v>254</v>
      </c>
      <c r="E6" s="154" t="s">
        <v>256</v>
      </c>
      <c r="F6" s="154" t="s">
        <v>276</v>
      </c>
      <c r="H6" s="154" t="s">
        <v>277</v>
      </c>
      <c r="I6" s="154" t="s">
        <v>33</v>
      </c>
      <c r="J6" s="154" t="s">
        <v>259</v>
      </c>
    </row>
    <row r="7" spans="1:12" x14ac:dyDescent="0.3">
      <c r="A7" s="154" t="s">
        <v>278</v>
      </c>
      <c r="B7" s="154" t="s">
        <v>279</v>
      </c>
      <c r="C7" s="154" t="s">
        <v>280</v>
      </c>
      <c r="E7" s="154" t="s">
        <v>281</v>
      </c>
      <c r="F7" s="154" t="s">
        <v>282</v>
      </c>
      <c r="H7" s="154" t="s">
        <v>283</v>
      </c>
      <c r="I7" s="154" t="s">
        <v>37</v>
      </c>
      <c r="J7" s="154" t="s">
        <v>284</v>
      </c>
    </row>
    <row r="8" spans="1:12" x14ac:dyDescent="0.3">
      <c r="A8" s="154" t="s">
        <v>285</v>
      </c>
      <c r="B8" s="154" t="s">
        <v>286</v>
      </c>
      <c r="C8" s="154" t="s">
        <v>287</v>
      </c>
      <c r="D8" s="154" t="s">
        <v>288</v>
      </c>
      <c r="E8" s="154" t="s">
        <v>289</v>
      </c>
      <c r="H8" s="154" t="s">
        <v>290</v>
      </c>
      <c r="I8" s="154" t="s">
        <v>291</v>
      </c>
      <c r="J8" s="154" t="s">
        <v>292</v>
      </c>
    </row>
    <row r="9" spans="1:12" x14ac:dyDescent="0.3">
      <c r="A9" s="154" t="s">
        <v>293</v>
      </c>
      <c r="B9" s="154" t="s">
        <v>294</v>
      </c>
      <c r="C9" s="154" t="s">
        <v>295</v>
      </c>
      <c r="D9" s="154" t="s">
        <v>296</v>
      </c>
      <c r="E9" s="154" t="s">
        <v>297</v>
      </c>
      <c r="F9" s="154" t="s">
        <v>298</v>
      </c>
      <c r="H9" s="154" t="s">
        <v>299</v>
      </c>
      <c r="I9" s="154" t="s">
        <v>291</v>
      </c>
      <c r="J9" s="154" t="s">
        <v>251</v>
      </c>
    </row>
    <row r="10" spans="1:12" x14ac:dyDescent="0.3">
      <c r="A10" s="154" t="s">
        <v>300</v>
      </c>
      <c r="B10" s="154" t="s">
        <v>301</v>
      </c>
      <c r="C10" s="154" t="s">
        <v>302</v>
      </c>
      <c r="D10" s="154" t="s">
        <v>303</v>
      </c>
      <c r="E10" s="154" t="s">
        <v>304</v>
      </c>
      <c r="F10" s="154" t="s">
        <v>305</v>
      </c>
      <c r="H10" s="154" t="s">
        <v>306</v>
      </c>
      <c r="I10" s="154" t="s">
        <v>291</v>
      </c>
      <c r="J10" s="154" t="s">
        <v>251</v>
      </c>
    </row>
    <row r="11" spans="1:12" x14ac:dyDescent="0.3">
      <c r="A11" s="154" t="s">
        <v>307</v>
      </c>
      <c r="B11" s="154" t="s">
        <v>308</v>
      </c>
      <c r="C11" s="154" t="s">
        <v>246</v>
      </c>
      <c r="D11" s="154" t="s">
        <v>309</v>
      </c>
      <c r="E11" s="154" t="s">
        <v>310</v>
      </c>
      <c r="F11" s="154" t="s">
        <v>311</v>
      </c>
      <c r="H11" s="154" t="s">
        <v>312</v>
      </c>
      <c r="I11" s="154" t="s">
        <v>37</v>
      </c>
      <c r="J11" s="154" t="s">
        <v>251</v>
      </c>
    </row>
    <row r="12" spans="1:12" x14ac:dyDescent="0.3">
      <c r="A12" s="154" t="s">
        <v>313</v>
      </c>
      <c r="B12" s="154" t="s">
        <v>314</v>
      </c>
      <c r="C12" s="154" t="s">
        <v>315</v>
      </c>
      <c r="E12" s="154" t="s">
        <v>316</v>
      </c>
      <c r="F12" s="154" t="s">
        <v>317</v>
      </c>
      <c r="H12" s="154" t="s">
        <v>318</v>
      </c>
      <c r="I12" s="154" t="s">
        <v>33</v>
      </c>
      <c r="J12" s="154" t="s">
        <v>251</v>
      </c>
      <c r="L12" s="155" t="s">
        <v>319</v>
      </c>
    </row>
    <row r="13" spans="1:12" x14ac:dyDescent="0.3">
      <c r="A13" s="154" t="s">
        <v>320</v>
      </c>
      <c r="B13" s="154" t="s">
        <v>321</v>
      </c>
      <c r="C13" s="154" t="s">
        <v>322</v>
      </c>
      <c r="D13" s="154" t="s">
        <v>323</v>
      </c>
      <c r="E13" s="154" t="s">
        <v>324</v>
      </c>
      <c r="F13" s="154" t="s">
        <v>325</v>
      </c>
      <c r="G13" s="154">
        <v>5854</v>
      </c>
      <c r="H13" s="154" t="s">
        <v>326</v>
      </c>
      <c r="I13" s="154" t="s">
        <v>37</v>
      </c>
      <c r="J13" s="154" t="s">
        <v>284</v>
      </c>
    </row>
    <row r="14" spans="1:12" x14ac:dyDescent="0.3">
      <c r="A14" s="154" t="s">
        <v>327</v>
      </c>
      <c r="B14" s="154" t="s">
        <v>328</v>
      </c>
      <c r="C14" s="154" t="s">
        <v>329</v>
      </c>
      <c r="D14" s="154" t="s">
        <v>330</v>
      </c>
      <c r="E14" s="154" t="s">
        <v>331</v>
      </c>
      <c r="F14" s="154" t="s">
        <v>332</v>
      </c>
      <c r="H14" s="154" t="s">
        <v>333</v>
      </c>
      <c r="I14" s="154" t="s">
        <v>37</v>
      </c>
      <c r="J14" s="154" t="s">
        <v>334</v>
      </c>
    </row>
    <row r="15" spans="1:12" x14ac:dyDescent="0.3">
      <c r="A15" s="154" t="s">
        <v>335</v>
      </c>
      <c r="B15" s="154" t="s">
        <v>336</v>
      </c>
      <c r="C15" s="154" t="s">
        <v>315</v>
      </c>
      <c r="D15" s="154" t="s">
        <v>337</v>
      </c>
      <c r="E15" s="154" t="s">
        <v>316</v>
      </c>
      <c r="F15" s="154" t="s">
        <v>317</v>
      </c>
      <c r="H15" s="154" t="s">
        <v>338</v>
      </c>
      <c r="I15" s="154" t="s">
        <v>33</v>
      </c>
      <c r="J15" s="154" t="s">
        <v>251</v>
      </c>
      <c r="L15" s="155" t="s">
        <v>319</v>
      </c>
    </row>
    <row r="16" spans="1:12" x14ac:dyDescent="0.3">
      <c r="A16" s="154" t="s">
        <v>339</v>
      </c>
      <c r="B16" s="154" t="s">
        <v>340</v>
      </c>
      <c r="C16" s="154" t="s">
        <v>322</v>
      </c>
      <c r="D16" s="154" t="s">
        <v>341</v>
      </c>
      <c r="E16" s="154" t="s">
        <v>342</v>
      </c>
      <c r="F16" s="154" t="s">
        <v>343</v>
      </c>
      <c r="H16" s="154" t="s">
        <v>344</v>
      </c>
      <c r="I16" s="154" t="s">
        <v>291</v>
      </c>
      <c r="J16" s="154" t="s">
        <v>284</v>
      </c>
    </row>
    <row r="17" spans="1:12" x14ac:dyDescent="0.3">
      <c r="A17" s="154" t="s">
        <v>345</v>
      </c>
      <c r="B17" s="154" t="s">
        <v>346</v>
      </c>
      <c r="C17" s="154" t="s">
        <v>347</v>
      </c>
      <c r="D17" s="154" t="s">
        <v>348</v>
      </c>
      <c r="E17" s="154" t="s">
        <v>349</v>
      </c>
      <c r="F17" s="154" t="s">
        <v>350</v>
      </c>
      <c r="H17" s="154" t="s">
        <v>351</v>
      </c>
      <c r="I17" s="154" t="s">
        <v>43</v>
      </c>
      <c r="J17" s="154" t="s">
        <v>259</v>
      </c>
      <c r="L17" s="155" t="s">
        <v>352</v>
      </c>
    </row>
    <row r="18" spans="1:12" x14ac:dyDescent="0.3">
      <c r="A18" s="154" t="s">
        <v>353</v>
      </c>
      <c r="B18" s="154" t="s">
        <v>354</v>
      </c>
      <c r="C18" s="154" t="s">
        <v>315</v>
      </c>
      <c r="D18" s="154" t="s">
        <v>355</v>
      </c>
      <c r="E18" s="154" t="s">
        <v>316</v>
      </c>
      <c r="F18" s="154" t="s">
        <v>317</v>
      </c>
      <c r="H18" s="154" t="s">
        <v>356</v>
      </c>
      <c r="I18" s="154" t="s">
        <v>33</v>
      </c>
      <c r="J18" s="154" t="s">
        <v>251</v>
      </c>
      <c r="L18" s="155" t="s">
        <v>319</v>
      </c>
    </row>
    <row r="19" spans="1:12" x14ac:dyDescent="0.3">
      <c r="A19" s="154" t="s">
        <v>357</v>
      </c>
      <c r="B19" s="154" t="s">
        <v>358</v>
      </c>
      <c r="C19" s="154" t="s">
        <v>359</v>
      </c>
      <c r="D19" s="154" t="s">
        <v>360</v>
      </c>
      <c r="E19" s="154" t="s">
        <v>361</v>
      </c>
      <c r="F19" s="154" t="s">
        <v>362</v>
      </c>
      <c r="H19" s="154" t="s">
        <v>363</v>
      </c>
      <c r="I19" s="154" t="s">
        <v>43</v>
      </c>
      <c r="J19" s="154" t="s">
        <v>284</v>
      </c>
      <c r="K19" s="157" t="str">
        <f>HYPERLINK("V251_IG_LABORDERS_R1_D3_2017MAY_h_buitendijk_20170501181041.xls", "V251_IG_LABORDERS_R1_D3_2017MAY_h_buitendijk_20170501181041.xls")</f>
        <v>V251_IG_LABORDERS_R1_D3_2017MAY_h_buitendijk_20170501181041.xls</v>
      </c>
    </row>
    <row r="20" spans="1:12" x14ac:dyDescent="0.3">
      <c r="A20" s="154" t="s">
        <v>364</v>
      </c>
      <c r="B20" s="154" t="s">
        <v>365</v>
      </c>
      <c r="C20" s="154" t="s">
        <v>262</v>
      </c>
      <c r="D20" s="154" t="s">
        <v>366</v>
      </c>
      <c r="E20" s="154" t="s">
        <v>367</v>
      </c>
      <c r="H20" s="154" t="s">
        <v>368</v>
      </c>
      <c r="I20" s="154" t="s">
        <v>37</v>
      </c>
      <c r="J20" s="154" t="s">
        <v>251</v>
      </c>
    </row>
    <row r="21" spans="1:12" x14ac:dyDescent="0.3">
      <c r="A21" s="154" t="s">
        <v>369</v>
      </c>
      <c r="B21" s="154" t="s">
        <v>370</v>
      </c>
      <c r="C21" s="154" t="s">
        <v>371</v>
      </c>
      <c r="D21" s="154" t="s">
        <v>372</v>
      </c>
      <c r="E21" s="154" t="s">
        <v>373</v>
      </c>
      <c r="F21" s="154" t="s">
        <v>374</v>
      </c>
      <c r="H21" s="154" t="s">
        <v>375</v>
      </c>
      <c r="I21" s="154" t="s">
        <v>43</v>
      </c>
      <c r="J21" s="154" t="s">
        <v>259</v>
      </c>
      <c r="K21" s="157" t="str">
        <f>HYPERLINK("V251_IG_LABORDERS_R1_D3_2017MAY_donna_carter_20170501125220.xls", "V251_IG_LABORDERS_R1_D3_2017MAY_donna_carter_20170501125220.xls")</f>
        <v>V251_IG_LABORDERS_R1_D3_2017MAY_donna_carter_20170501125220.xls</v>
      </c>
      <c r="L21" s="155" t="s">
        <v>376</v>
      </c>
    </row>
    <row r="22" spans="1:12" x14ac:dyDescent="0.3">
      <c r="A22" s="154" t="s">
        <v>377</v>
      </c>
      <c r="B22" s="154" t="s">
        <v>378</v>
      </c>
      <c r="C22" s="154" t="s">
        <v>347</v>
      </c>
      <c r="D22" s="154" t="s">
        <v>379</v>
      </c>
      <c r="E22" s="154" t="s">
        <v>380</v>
      </c>
      <c r="F22" s="154" t="s">
        <v>381</v>
      </c>
      <c r="H22" s="154" t="s">
        <v>382</v>
      </c>
      <c r="I22" s="154" t="s">
        <v>43</v>
      </c>
      <c r="J22" s="154" t="s">
        <v>259</v>
      </c>
      <c r="L22" s="155" t="s">
        <v>352</v>
      </c>
    </row>
    <row r="23" spans="1:12" x14ac:dyDescent="0.3">
      <c r="A23" s="154" t="s">
        <v>383</v>
      </c>
      <c r="B23" s="154" t="s">
        <v>384</v>
      </c>
      <c r="C23" s="154" t="s">
        <v>347</v>
      </c>
      <c r="D23" s="154" t="s">
        <v>385</v>
      </c>
      <c r="E23" s="154" t="s">
        <v>386</v>
      </c>
      <c r="F23" s="154" t="s">
        <v>387</v>
      </c>
      <c r="H23" s="154" t="s">
        <v>388</v>
      </c>
      <c r="I23" s="154" t="s">
        <v>43</v>
      </c>
      <c r="J23" s="154" t="s">
        <v>259</v>
      </c>
      <c r="L23" s="155" t="s">
        <v>352</v>
      </c>
    </row>
    <row r="24" spans="1:12" x14ac:dyDescent="0.3">
      <c r="A24" s="154" t="s">
        <v>389</v>
      </c>
      <c r="B24" s="154" t="s">
        <v>390</v>
      </c>
      <c r="C24" s="154" t="s">
        <v>246</v>
      </c>
      <c r="D24" s="154" t="s">
        <v>391</v>
      </c>
      <c r="E24" s="154" t="s">
        <v>392</v>
      </c>
      <c r="F24" s="154" t="s">
        <v>393</v>
      </c>
      <c r="H24" s="154" t="s">
        <v>394</v>
      </c>
      <c r="I24" s="154" t="s">
        <v>37</v>
      </c>
      <c r="J24" s="154" t="s">
        <v>251</v>
      </c>
    </row>
    <row r="25" spans="1:12" x14ac:dyDescent="0.3">
      <c r="A25" s="154" t="s">
        <v>395</v>
      </c>
      <c r="B25" s="154" t="s">
        <v>396</v>
      </c>
      <c r="C25" s="154" t="s">
        <v>315</v>
      </c>
      <c r="D25" s="154" t="s">
        <v>397</v>
      </c>
      <c r="E25" s="154" t="s">
        <v>316</v>
      </c>
      <c r="F25" s="154" t="s">
        <v>317</v>
      </c>
      <c r="H25" s="154" t="s">
        <v>398</v>
      </c>
      <c r="I25" s="154" t="s">
        <v>33</v>
      </c>
      <c r="J25" s="154" t="s">
        <v>251</v>
      </c>
      <c r="L25" s="155" t="s">
        <v>319</v>
      </c>
    </row>
    <row r="26" spans="1:12" x14ac:dyDescent="0.3">
      <c r="A26" s="154" t="s">
        <v>399</v>
      </c>
      <c r="B26" s="154" t="s">
        <v>400</v>
      </c>
      <c r="C26" s="154" t="s">
        <v>401</v>
      </c>
      <c r="E26" s="154" t="s">
        <v>402</v>
      </c>
      <c r="H26" s="154" t="s">
        <v>403</v>
      </c>
      <c r="I26" s="154" t="s">
        <v>37</v>
      </c>
      <c r="J26" s="154" t="s">
        <v>334</v>
      </c>
    </row>
    <row r="27" spans="1:12" x14ac:dyDescent="0.3">
      <c r="A27" s="154" t="s">
        <v>404</v>
      </c>
      <c r="B27" s="154" t="s">
        <v>405</v>
      </c>
      <c r="C27" s="154" t="s">
        <v>406</v>
      </c>
      <c r="D27" s="154" t="s">
        <v>407</v>
      </c>
      <c r="E27" s="154" t="s">
        <v>408</v>
      </c>
      <c r="F27" s="154" t="s">
        <v>409</v>
      </c>
      <c r="G27" s="154">
        <v>2447</v>
      </c>
      <c r="H27" s="154" t="s">
        <v>410</v>
      </c>
      <c r="I27" s="154" t="s">
        <v>291</v>
      </c>
      <c r="J27" s="154" t="s">
        <v>284</v>
      </c>
    </row>
    <row r="28" spans="1:12" x14ac:dyDescent="0.3">
      <c r="A28" s="154" t="s">
        <v>411</v>
      </c>
      <c r="B28" s="154" t="s">
        <v>412</v>
      </c>
      <c r="C28" s="154" t="s">
        <v>413</v>
      </c>
      <c r="D28" s="154" t="s">
        <v>414</v>
      </c>
      <c r="E28" s="154" t="s">
        <v>415</v>
      </c>
      <c r="F28" s="154" t="s">
        <v>416</v>
      </c>
      <c r="H28" s="154" t="s">
        <v>417</v>
      </c>
      <c r="I28" s="154" t="s">
        <v>291</v>
      </c>
      <c r="J28" s="154" t="s">
        <v>284</v>
      </c>
    </row>
    <row r="29" spans="1:12" x14ac:dyDescent="0.3">
      <c r="A29" s="154" t="s">
        <v>418</v>
      </c>
      <c r="B29" s="154" t="s">
        <v>419</v>
      </c>
      <c r="C29" s="154" t="s">
        <v>295</v>
      </c>
      <c r="D29" s="154" t="s">
        <v>420</v>
      </c>
      <c r="E29" s="154" t="s">
        <v>421</v>
      </c>
      <c r="F29" s="154" t="s">
        <v>422</v>
      </c>
      <c r="H29" s="154" t="s">
        <v>423</v>
      </c>
      <c r="I29" s="154" t="s">
        <v>37</v>
      </c>
      <c r="J29" s="154" t="s">
        <v>251</v>
      </c>
    </row>
    <row r="30" spans="1:12" x14ac:dyDescent="0.3">
      <c r="A30" s="154" t="s">
        <v>418</v>
      </c>
      <c r="B30" s="154" t="s">
        <v>424</v>
      </c>
      <c r="C30" s="154" t="s">
        <v>262</v>
      </c>
      <c r="E30" s="154" t="s">
        <v>425</v>
      </c>
      <c r="F30" s="154" t="s">
        <v>426</v>
      </c>
      <c r="H30" s="154" t="s">
        <v>427</v>
      </c>
      <c r="I30" s="154" t="s">
        <v>37</v>
      </c>
      <c r="J30" s="154" t="s">
        <v>251</v>
      </c>
    </row>
    <row r="31" spans="1:12" x14ac:dyDescent="0.3">
      <c r="A31" s="154" t="s">
        <v>428</v>
      </c>
      <c r="B31" s="154" t="s">
        <v>429</v>
      </c>
      <c r="C31" s="154" t="s">
        <v>430</v>
      </c>
      <c r="D31" s="154" t="s">
        <v>431</v>
      </c>
      <c r="E31" s="154" t="s">
        <v>432</v>
      </c>
      <c r="F31" s="154" t="s">
        <v>433</v>
      </c>
      <c r="H31" s="154" t="s">
        <v>434</v>
      </c>
      <c r="I31" s="154" t="s">
        <v>33</v>
      </c>
      <c r="J31" s="154" t="s">
        <v>259</v>
      </c>
      <c r="L31" s="155" t="s">
        <v>435</v>
      </c>
    </row>
    <row r="32" spans="1:12" x14ac:dyDescent="0.3">
      <c r="A32" s="154" t="s">
        <v>436</v>
      </c>
      <c r="B32" s="154" t="s">
        <v>437</v>
      </c>
      <c r="C32" s="154" t="s">
        <v>254</v>
      </c>
      <c r="D32" s="154" t="s">
        <v>255</v>
      </c>
      <c r="E32" s="154" t="s">
        <v>438</v>
      </c>
      <c r="F32" s="154" t="s">
        <v>439</v>
      </c>
      <c r="H32" s="154" t="s">
        <v>440</v>
      </c>
      <c r="I32" s="154" t="s">
        <v>37</v>
      </c>
      <c r="J32" s="154" t="s">
        <v>259</v>
      </c>
    </row>
    <row r="33" spans="1:12" x14ac:dyDescent="0.3">
      <c r="A33" s="154" t="s">
        <v>441</v>
      </c>
      <c r="B33" s="154" t="s">
        <v>442</v>
      </c>
      <c r="C33" s="154" t="s">
        <v>430</v>
      </c>
      <c r="D33" s="154" t="s">
        <v>443</v>
      </c>
      <c r="E33" s="154" t="s">
        <v>444</v>
      </c>
      <c r="F33" s="154" t="s">
        <v>445</v>
      </c>
      <c r="H33" s="154" t="s">
        <v>446</v>
      </c>
      <c r="I33" s="154" t="s">
        <v>33</v>
      </c>
      <c r="J33" s="154" t="s">
        <v>259</v>
      </c>
      <c r="L33" s="155" t="s">
        <v>447</v>
      </c>
    </row>
    <row r="34" spans="1:12" x14ac:dyDescent="0.3">
      <c r="A34" s="154" t="s">
        <v>441</v>
      </c>
      <c r="B34" s="154" t="s">
        <v>448</v>
      </c>
      <c r="C34" s="154" t="s">
        <v>449</v>
      </c>
      <c r="D34" s="154" t="s">
        <v>450</v>
      </c>
      <c r="E34" s="154" t="s">
        <v>451</v>
      </c>
      <c r="F34" s="154" t="s">
        <v>452</v>
      </c>
      <c r="H34" s="154" t="s">
        <v>453</v>
      </c>
      <c r="I34" s="154" t="s">
        <v>37</v>
      </c>
      <c r="J34" s="154" t="s">
        <v>334</v>
      </c>
    </row>
    <row r="35" spans="1:12" x14ac:dyDescent="0.3">
      <c r="A35" s="154" t="s">
        <v>454</v>
      </c>
      <c r="B35" s="154" t="s">
        <v>455</v>
      </c>
      <c r="C35" s="154" t="s">
        <v>456</v>
      </c>
      <c r="D35" s="154" t="s">
        <v>457</v>
      </c>
      <c r="E35" s="154" t="s">
        <v>458</v>
      </c>
      <c r="F35" s="154" t="s">
        <v>459</v>
      </c>
      <c r="H35" s="154" t="s">
        <v>460</v>
      </c>
      <c r="I35" s="154" t="s">
        <v>37</v>
      </c>
      <c r="J35" s="154" t="s">
        <v>251</v>
      </c>
    </row>
    <row r="36" spans="1:12" x14ac:dyDescent="0.3">
      <c r="A36" s="154" t="s">
        <v>461</v>
      </c>
      <c r="B36" s="154" t="s">
        <v>462</v>
      </c>
      <c r="C36" s="154" t="s">
        <v>287</v>
      </c>
      <c r="D36" s="154" t="s">
        <v>463</v>
      </c>
      <c r="E36" s="154" t="s">
        <v>464</v>
      </c>
      <c r="F36" s="154" t="s">
        <v>465</v>
      </c>
      <c r="H36" s="154" t="s">
        <v>466</v>
      </c>
      <c r="I36" s="154" t="s">
        <v>37</v>
      </c>
      <c r="J36" s="154" t="s">
        <v>292</v>
      </c>
    </row>
    <row r="37" spans="1:12" x14ac:dyDescent="0.3">
      <c r="A37" s="154" t="s">
        <v>467</v>
      </c>
      <c r="B37" s="154" t="s">
        <v>468</v>
      </c>
      <c r="C37" s="154" t="s">
        <v>469</v>
      </c>
      <c r="E37" s="154" t="s">
        <v>470</v>
      </c>
      <c r="F37" s="154" t="s">
        <v>471</v>
      </c>
      <c r="H37" s="154" t="s">
        <v>472</v>
      </c>
      <c r="I37" s="154" t="s">
        <v>37</v>
      </c>
      <c r="J37" s="154" t="s">
        <v>284</v>
      </c>
    </row>
    <row r="38" spans="1:12" x14ac:dyDescent="0.3">
      <c r="A38" s="154" t="s">
        <v>473</v>
      </c>
      <c r="B38" s="154" t="s">
        <v>474</v>
      </c>
      <c r="C38" s="154" t="s">
        <v>287</v>
      </c>
      <c r="D38" s="154" t="s">
        <v>475</v>
      </c>
      <c r="E38" s="154" t="s">
        <v>476</v>
      </c>
      <c r="F38" s="154" t="s">
        <v>477</v>
      </c>
      <c r="H38" s="154" t="s">
        <v>478</v>
      </c>
      <c r="I38" s="154" t="s">
        <v>291</v>
      </c>
      <c r="J38" s="154" t="s">
        <v>292</v>
      </c>
    </row>
    <row r="39" spans="1:12" x14ac:dyDescent="0.3">
      <c r="A39" s="154" t="s">
        <v>479</v>
      </c>
      <c r="B39" s="154" t="s">
        <v>480</v>
      </c>
      <c r="C39" s="154" t="s">
        <v>347</v>
      </c>
      <c r="D39" s="154" t="s">
        <v>481</v>
      </c>
      <c r="E39" s="154" t="s">
        <v>482</v>
      </c>
      <c r="F39" s="154" t="s">
        <v>350</v>
      </c>
      <c r="H39" s="154" t="s">
        <v>483</v>
      </c>
      <c r="I39" s="154" t="s">
        <v>291</v>
      </c>
      <c r="J39" s="154" t="s">
        <v>259</v>
      </c>
    </row>
    <row r="40" spans="1:12" x14ac:dyDescent="0.3">
      <c r="A40" s="154" t="s">
        <v>484</v>
      </c>
      <c r="B40" s="154" t="s">
        <v>485</v>
      </c>
      <c r="C40" s="154" t="s">
        <v>486</v>
      </c>
      <c r="D40" s="154" t="s">
        <v>487</v>
      </c>
      <c r="E40" s="154" t="s">
        <v>488</v>
      </c>
      <c r="F40" s="154" t="s">
        <v>489</v>
      </c>
      <c r="H40" s="154" t="s">
        <v>490</v>
      </c>
      <c r="I40" s="154" t="s">
        <v>43</v>
      </c>
      <c r="J40" s="154" t="s">
        <v>251</v>
      </c>
      <c r="K40" s="157" t="str">
        <f>HYPERLINK("V251_IG_LABORDERS_R1_D3_2017MAY_Steve_Eichner_20170501230855.xls", "V251_IG_LABORDERS_R1_D3_2017MAY_Steve_Eichner_20170501230855.xls")</f>
        <v>V251_IG_LABORDERS_R1_D3_2017MAY_Steve_Eichner_20170501230855.xls</v>
      </c>
      <c r="L40" s="155" t="s">
        <v>491</v>
      </c>
    </row>
    <row r="41" spans="1:12" x14ac:dyDescent="0.3">
      <c r="A41" s="154" t="s">
        <v>492</v>
      </c>
      <c r="B41" s="154" t="s">
        <v>493</v>
      </c>
      <c r="C41" s="154" t="s">
        <v>287</v>
      </c>
      <c r="D41" s="154" t="s">
        <v>494</v>
      </c>
      <c r="E41" s="154" t="s">
        <v>495</v>
      </c>
      <c r="F41" s="154" t="s">
        <v>496</v>
      </c>
      <c r="G41" s="154">
        <v>3068</v>
      </c>
      <c r="H41" s="154" t="s">
        <v>497</v>
      </c>
      <c r="I41" s="154" t="s">
        <v>37</v>
      </c>
      <c r="J41" s="154" t="s">
        <v>292</v>
      </c>
    </row>
    <row r="42" spans="1:12" x14ac:dyDescent="0.3">
      <c r="A42" s="154" t="s">
        <v>498</v>
      </c>
      <c r="B42" s="154" t="s">
        <v>499</v>
      </c>
      <c r="C42" s="154" t="s">
        <v>430</v>
      </c>
      <c r="D42" s="154" t="s">
        <v>500</v>
      </c>
      <c r="E42" s="154" t="s">
        <v>501</v>
      </c>
      <c r="F42" s="154" t="s">
        <v>502</v>
      </c>
      <c r="H42" s="154" t="s">
        <v>503</v>
      </c>
      <c r="I42" s="154" t="s">
        <v>33</v>
      </c>
      <c r="J42" s="154" t="s">
        <v>259</v>
      </c>
      <c r="L42" s="155" t="s">
        <v>504</v>
      </c>
    </row>
    <row r="43" spans="1:12" x14ac:dyDescent="0.3">
      <c r="A43" s="154" t="s">
        <v>505</v>
      </c>
      <c r="B43" s="154" t="s">
        <v>506</v>
      </c>
      <c r="C43" s="154" t="s">
        <v>347</v>
      </c>
      <c r="D43" s="154" t="s">
        <v>507</v>
      </c>
      <c r="E43" s="154" t="s">
        <v>508</v>
      </c>
      <c r="F43" s="154" t="s">
        <v>350</v>
      </c>
      <c r="H43" s="154" t="s">
        <v>509</v>
      </c>
      <c r="I43" s="154" t="s">
        <v>43</v>
      </c>
      <c r="J43" s="154" t="s">
        <v>259</v>
      </c>
      <c r="L43" s="155" t="s">
        <v>352</v>
      </c>
    </row>
    <row r="44" spans="1:12" x14ac:dyDescent="0.3">
      <c r="A44" s="154" t="s">
        <v>510</v>
      </c>
      <c r="B44" s="154" t="s">
        <v>511</v>
      </c>
      <c r="C44" s="154" t="s">
        <v>512</v>
      </c>
      <c r="D44" s="154" t="s">
        <v>513</v>
      </c>
      <c r="E44" s="154" t="s">
        <v>514</v>
      </c>
      <c r="F44" s="154" t="s">
        <v>515</v>
      </c>
      <c r="G44" s="154">
        <v>1100</v>
      </c>
      <c r="H44" s="154" t="s">
        <v>516</v>
      </c>
      <c r="I44" s="154" t="s">
        <v>33</v>
      </c>
      <c r="J44" s="154" t="s">
        <v>517</v>
      </c>
    </row>
    <row r="45" spans="1:12" x14ac:dyDescent="0.3">
      <c r="A45" s="154" t="s">
        <v>518</v>
      </c>
      <c r="B45" s="154" t="s">
        <v>519</v>
      </c>
      <c r="C45" s="154" t="s">
        <v>246</v>
      </c>
      <c r="E45" s="154" t="s">
        <v>520</v>
      </c>
      <c r="F45" s="154" t="s">
        <v>521</v>
      </c>
      <c r="H45" s="154" t="s">
        <v>522</v>
      </c>
      <c r="I45" s="154" t="s">
        <v>37</v>
      </c>
      <c r="J45" s="154" t="s">
        <v>251</v>
      </c>
    </row>
    <row r="46" spans="1:12" x14ac:dyDescent="0.3">
      <c r="A46" s="154" t="s">
        <v>523</v>
      </c>
      <c r="B46" s="154" t="s">
        <v>524</v>
      </c>
      <c r="C46" s="154" t="s">
        <v>262</v>
      </c>
      <c r="D46" s="154" t="s">
        <v>525</v>
      </c>
      <c r="E46" s="154" t="s">
        <v>526</v>
      </c>
      <c r="F46" s="154" t="s">
        <v>527</v>
      </c>
      <c r="H46" s="154" t="s">
        <v>528</v>
      </c>
      <c r="I46" s="154" t="s">
        <v>37</v>
      </c>
      <c r="J46" s="154" t="s">
        <v>251</v>
      </c>
    </row>
    <row r="47" spans="1:12" x14ac:dyDescent="0.3">
      <c r="A47" s="154" t="s">
        <v>529</v>
      </c>
      <c r="B47" s="154" t="s">
        <v>530</v>
      </c>
      <c r="C47" s="154" t="s">
        <v>531</v>
      </c>
      <c r="D47" s="154" t="s">
        <v>532</v>
      </c>
      <c r="E47" s="154" t="s">
        <v>533</v>
      </c>
      <c r="F47" s="154" t="s">
        <v>534</v>
      </c>
      <c r="H47" s="154" t="s">
        <v>535</v>
      </c>
      <c r="I47" s="154" t="s">
        <v>291</v>
      </c>
      <c r="J47" s="154" t="s">
        <v>251</v>
      </c>
    </row>
    <row r="48" spans="1:12" x14ac:dyDescent="0.3">
      <c r="A48" s="154" t="s">
        <v>536</v>
      </c>
      <c r="B48" s="154" t="s">
        <v>537</v>
      </c>
      <c r="C48" s="154" t="s">
        <v>262</v>
      </c>
      <c r="D48" s="154" t="s">
        <v>538</v>
      </c>
      <c r="E48" s="154" t="s">
        <v>539</v>
      </c>
      <c r="F48" s="154" t="s">
        <v>540</v>
      </c>
      <c r="H48" s="154" t="s">
        <v>541</v>
      </c>
      <c r="I48" s="154" t="s">
        <v>37</v>
      </c>
      <c r="J48" s="154" t="s">
        <v>251</v>
      </c>
    </row>
    <row r="49" spans="1:12" x14ac:dyDescent="0.3">
      <c r="A49" s="154" t="s">
        <v>542</v>
      </c>
      <c r="B49" s="154" t="s">
        <v>543</v>
      </c>
      <c r="C49" s="154" t="s">
        <v>246</v>
      </c>
      <c r="D49" s="154" t="s">
        <v>544</v>
      </c>
      <c r="E49" s="154" t="s">
        <v>545</v>
      </c>
      <c r="F49" s="154" t="s">
        <v>546</v>
      </c>
      <c r="H49" s="154" t="s">
        <v>547</v>
      </c>
      <c r="I49" s="154" t="s">
        <v>37</v>
      </c>
      <c r="J49" s="154" t="s">
        <v>251</v>
      </c>
    </row>
    <row r="50" spans="1:12" x14ac:dyDescent="0.3">
      <c r="A50" s="154" t="s">
        <v>548</v>
      </c>
      <c r="B50" s="154" t="s">
        <v>549</v>
      </c>
      <c r="C50" s="154" t="s">
        <v>550</v>
      </c>
      <c r="D50" s="154" t="s">
        <v>334</v>
      </c>
      <c r="E50" s="154" t="s">
        <v>551</v>
      </c>
      <c r="F50" s="154" t="s">
        <v>552</v>
      </c>
      <c r="H50" s="154" t="s">
        <v>553</v>
      </c>
      <c r="I50" s="154" t="s">
        <v>37</v>
      </c>
      <c r="J50" s="154" t="s">
        <v>334</v>
      </c>
    </row>
    <row r="51" spans="1:12" x14ac:dyDescent="0.3">
      <c r="A51" s="154" t="s">
        <v>554</v>
      </c>
      <c r="B51" s="154" t="s">
        <v>555</v>
      </c>
      <c r="C51" s="154" t="s">
        <v>347</v>
      </c>
      <c r="E51" s="154" t="s">
        <v>556</v>
      </c>
      <c r="F51" s="154" t="s">
        <v>557</v>
      </c>
      <c r="H51" s="154" t="s">
        <v>558</v>
      </c>
      <c r="I51" s="154" t="s">
        <v>43</v>
      </c>
      <c r="J51" s="154" t="s">
        <v>259</v>
      </c>
      <c r="K51" s="157" t="str">
        <f>HYPERLINK("V251_IG_LABORDERS_R1_D3_2017MAY_f_hall_20170501145804.xls", "V251_IG_LABORDERS_R1_D3_2017MAY_f_hall_20170501145804.xls")</f>
        <v>V251_IG_LABORDERS_R1_D3_2017MAY_f_hall_20170501145804.xls</v>
      </c>
    </row>
    <row r="52" spans="1:12" x14ac:dyDescent="0.3">
      <c r="A52" s="154" t="s">
        <v>554</v>
      </c>
      <c r="B52" s="154" t="s">
        <v>559</v>
      </c>
      <c r="C52" s="154" t="s">
        <v>315</v>
      </c>
      <c r="D52" s="154" t="s">
        <v>560</v>
      </c>
      <c r="E52" s="154" t="s">
        <v>316</v>
      </c>
      <c r="F52" s="154" t="s">
        <v>317</v>
      </c>
      <c r="H52" s="154" t="s">
        <v>561</v>
      </c>
      <c r="I52" s="154" t="s">
        <v>33</v>
      </c>
      <c r="J52" s="154" t="s">
        <v>251</v>
      </c>
      <c r="L52" s="155" t="s">
        <v>319</v>
      </c>
    </row>
    <row r="53" spans="1:12" x14ac:dyDescent="0.3">
      <c r="A53" s="154" t="s">
        <v>562</v>
      </c>
      <c r="B53" s="154" t="s">
        <v>563</v>
      </c>
      <c r="E53" s="154" t="s">
        <v>564</v>
      </c>
      <c r="H53" s="154" t="s">
        <v>565</v>
      </c>
      <c r="I53" s="154" t="s">
        <v>37</v>
      </c>
      <c r="J53" s="154" t="s">
        <v>284</v>
      </c>
    </row>
    <row r="54" spans="1:12" x14ac:dyDescent="0.3">
      <c r="A54" s="154" t="s">
        <v>566</v>
      </c>
      <c r="B54" s="154" t="s">
        <v>448</v>
      </c>
      <c r="C54" s="154" t="s">
        <v>567</v>
      </c>
      <c r="D54" s="154" t="s">
        <v>334</v>
      </c>
      <c r="E54" s="154" t="s">
        <v>568</v>
      </c>
      <c r="F54" s="154" t="s">
        <v>569</v>
      </c>
      <c r="H54" s="154" t="s">
        <v>570</v>
      </c>
      <c r="I54" s="154" t="s">
        <v>37</v>
      </c>
      <c r="J54" s="154" t="s">
        <v>334</v>
      </c>
    </row>
    <row r="55" spans="1:12" x14ac:dyDescent="0.3">
      <c r="A55" s="154" t="s">
        <v>571</v>
      </c>
      <c r="B55" s="154" t="s">
        <v>572</v>
      </c>
      <c r="C55" s="154" t="s">
        <v>246</v>
      </c>
      <c r="D55" s="154" t="s">
        <v>573</v>
      </c>
      <c r="E55" s="154" t="s">
        <v>574</v>
      </c>
      <c r="F55" s="154" t="s">
        <v>575</v>
      </c>
      <c r="H55" s="154" t="s">
        <v>576</v>
      </c>
      <c r="I55" s="154" t="s">
        <v>37</v>
      </c>
      <c r="J55" s="154" t="s">
        <v>251</v>
      </c>
    </row>
    <row r="56" spans="1:12" x14ac:dyDescent="0.3">
      <c r="A56" s="154" t="s">
        <v>577</v>
      </c>
      <c r="B56" s="154" t="s">
        <v>578</v>
      </c>
      <c r="C56" s="154" t="s">
        <v>315</v>
      </c>
      <c r="E56" s="154" t="s">
        <v>579</v>
      </c>
      <c r="F56" s="154" t="s">
        <v>317</v>
      </c>
      <c r="H56" s="154" t="s">
        <v>580</v>
      </c>
      <c r="I56" s="154" t="s">
        <v>33</v>
      </c>
      <c r="J56" s="154" t="s">
        <v>251</v>
      </c>
      <c r="K56" s="157" t="str">
        <f>HYPERLINK("V251_IG_LABORDERS_R1_D3_2017MAY_chris_hills_20170501204808.xls", "V251_IG_LABORDERS_R1_D3_2017MAY_chris_hills_20170501204808.xls")</f>
        <v>V251_IG_LABORDERS_R1_D3_2017MAY_chris_hills_20170501204808.xls</v>
      </c>
    </row>
    <row r="57" spans="1:12" x14ac:dyDescent="0.3">
      <c r="A57" s="154" t="s">
        <v>581</v>
      </c>
      <c r="B57" s="154" t="s">
        <v>582</v>
      </c>
      <c r="C57" s="154" t="s">
        <v>262</v>
      </c>
      <c r="D57" s="154" t="s">
        <v>583</v>
      </c>
      <c r="E57" s="154" t="s">
        <v>584</v>
      </c>
      <c r="F57" s="154" t="s">
        <v>585</v>
      </c>
      <c r="H57" s="154" t="s">
        <v>586</v>
      </c>
      <c r="I57" s="154" t="s">
        <v>37</v>
      </c>
      <c r="J57" s="154" t="s">
        <v>251</v>
      </c>
    </row>
    <row r="58" spans="1:12" x14ac:dyDescent="0.3">
      <c r="A58" s="154" t="s">
        <v>587</v>
      </c>
      <c r="B58" s="154" t="s">
        <v>588</v>
      </c>
      <c r="C58" s="154" t="s">
        <v>347</v>
      </c>
      <c r="D58" s="154" t="s">
        <v>589</v>
      </c>
      <c r="E58" s="154" t="s">
        <v>590</v>
      </c>
      <c r="F58" s="154" t="s">
        <v>350</v>
      </c>
      <c r="H58" s="154" t="s">
        <v>591</v>
      </c>
      <c r="I58" s="154" t="s">
        <v>43</v>
      </c>
      <c r="J58" s="154" t="s">
        <v>259</v>
      </c>
      <c r="L58" s="155" t="s">
        <v>352</v>
      </c>
    </row>
    <row r="59" spans="1:12" x14ac:dyDescent="0.3">
      <c r="A59" s="154" t="s">
        <v>592</v>
      </c>
      <c r="B59" s="154" t="s">
        <v>593</v>
      </c>
      <c r="C59" s="154" t="s">
        <v>295</v>
      </c>
      <c r="D59" s="154" t="s">
        <v>594</v>
      </c>
      <c r="E59" s="154" t="s">
        <v>595</v>
      </c>
      <c r="F59" s="154" t="s">
        <v>422</v>
      </c>
      <c r="H59" s="154" t="s">
        <v>596</v>
      </c>
      <c r="I59" s="154" t="s">
        <v>33</v>
      </c>
      <c r="J59" s="154" t="s">
        <v>251</v>
      </c>
    </row>
    <row r="60" spans="1:12" x14ac:dyDescent="0.3">
      <c r="A60" s="154" t="s">
        <v>597</v>
      </c>
      <c r="B60" s="154" t="s">
        <v>598</v>
      </c>
      <c r="C60" s="154" t="s">
        <v>246</v>
      </c>
      <c r="D60" s="154" t="s">
        <v>599</v>
      </c>
      <c r="E60" s="154" t="s">
        <v>574</v>
      </c>
      <c r="F60" s="154" t="s">
        <v>600</v>
      </c>
      <c r="H60" s="154" t="s">
        <v>601</v>
      </c>
      <c r="I60" s="154" t="s">
        <v>37</v>
      </c>
      <c r="J60" s="154" t="s">
        <v>251</v>
      </c>
    </row>
    <row r="61" spans="1:12" x14ac:dyDescent="0.3">
      <c r="A61" s="154" t="s">
        <v>602</v>
      </c>
      <c r="B61" s="154" t="s">
        <v>603</v>
      </c>
      <c r="C61" s="154" t="s">
        <v>246</v>
      </c>
      <c r="E61" s="154" t="s">
        <v>574</v>
      </c>
      <c r="F61" s="154" t="s">
        <v>604</v>
      </c>
      <c r="H61" s="154" t="s">
        <v>605</v>
      </c>
      <c r="I61" s="154" t="s">
        <v>37</v>
      </c>
      <c r="J61" s="154" t="s">
        <v>251</v>
      </c>
    </row>
    <row r="62" spans="1:12" x14ac:dyDescent="0.3">
      <c r="A62" s="154" t="s">
        <v>606</v>
      </c>
      <c r="B62" s="154" t="s">
        <v>607</v>
      </c>
      <c r="C62" s="154" t="s">
        <v>430</v>
      </c>
      <c r="E62" s="154" t="s">
        <v>608</v>
      </c>
      <c r="F62" s="154" t="s">
        <v>609</v>
      </c>
      <c r="H62" s="154" t="s">
        <v>610</v>
      </c>
      <c r="I62" s="154" t="s">
        <v>33</v>
      </c>
      <c r="J62" s="154" t="s">
        <v>259</v>
      </c>
      <c r="L62" s="155" t="s">
        <v>447</v>
      </c>
    </row>
    <row r="63" spans="1:12" x14ac:dyDescent="0.3">
      <c r="A63" s="154" t="s">
        <v>611</v>
      </c>
      <c r="B63" s="154" t="s">
        <v>612</v>
      </c>
      <c r="C63" s="154" t="s">
        <v>613</v>
      </c>
      <c r="D63" s="154" t="s">
        <v>614</v>
      </c>
      <c r="E63" s="154" t="s">
        <v>615</v>
      </c>
      <c r="F63" s="154" t="s">
        <v>616</v>
      </c>
      <c r="H63" s="154" t="s">
        <v>617</v>
      </c>
      <c r="I63" s="154" t="s">
        <v>37</v>
      </c>
      <c r="J63" s="154" t="s">
        <v>259</v>
      </c>
    </row>
    <row r="64" spans="1:12" x14ac:dyDescent="0.3">
      <c r="A64" s="154" t="s">
        <v>618</v>
      </c>
      <c r="B64" s="154" t="s">
        <v>619</v>
      </c>
      <c r="C64" s="154" t="s">
        <v>262</v>
      </c>
      <c r="D64" s="154" t="s">
        <v>620</v>
      </c>
      <c r="E64" s="154" t="s">
        <v>621</v>
      </c>
      <c r="F64" s="154" t="s">
        <v>622</v>
      </c>
      <c r="H64" s="154" t="s">
        <v>623</v>
      </c>
      <c r="I64" s="154" t="s">
        <v>37</v>
      </c>
      <c r="J64" s="154" t="s">
        <v>251</v>
      </c>
    </row>
    <row r="65" spans="1:12" x14ac:dyDescent="0.3">
      <c r="A65" s="154" t="s">
        <v>624</v>
      </c>
      <c r="B65" s="154" t="s">
        <v>625</v>
      </c>
      <c r="C65" s="154" t="s">
        <v>315</v>
      </c>
      <c r="D65" s="154" t="s">
        <v>626</v>
      </c>
      <c r="E65" s="154" t="s">
        <v>316</v>
      </c>
      <c r="F65" s="154" t="s">
        <v>317</v>
      </c>
      <c r="H65" s="154" t="s">
        <v>627</v>
      </c>
      <c r="I65" s="154" t="s">
        <v>33</v>
      </c>
      <c r="J65" s="154" t="s">
        <v>251</v>
      </c>
      <c r="L65" s="155" t="s">
        <v>319</v>
      </c>
    </row>
    <row r="66" spans="1:12" x14ac:dyDescent="0.3">
      <c r="A66" s="154" t="s">
        <v>628</v>
      </c>
      <c r="B66" s="154" t="s">
        <v>629</v>
      </c>
      <c r="C66" s="154" t="s">
        <v>630</v>
      </c>
      <c r="D66" s="154" t="s">
        <v>631</v>
      </c>
      <c r="E66" s="154" t="s">
        <v>632</v>
      </c>
      <c r="F66" s="154" t="s">
        <v>633</v>
      </c>
      <c r="H66" s="154" t="s">
        <v>634</v>
      </c>
      <c r="I66" s="154" t="s">
        <v>37</v>
      </c>
      <c r="J66" s="154" t="s">
        <v>259</v>
      </c>
    </row>
    <row r="67" spans="1:12" x14ac:dyDescent="0.3">
      <c r="A67" s="154" t="s">
        <v>635</v>
      </c>
      <c r="B67" s="154" t="s">
        <v>636</v>
      </c>
      <c r="C67" s="154" t="s">
        <v>637</v>
      </c>
      <c r="D67" s="154" t="s">
        <v>638</v>
      </c>
      <c r="E67" s="154" t="s">
        <v>639</v>
      </c>
      <c r="F67" s="154" t="s">
        <v>640</v>
      </c>
      <c r="H67" s="154" t="s">
        <v>641</v>
      </c>
      <c r="I67" s="154" t="s">
        <v>37</v>
      </c>
      <c r="J67" s="154" t="s">
        <v>284</v>
      </c>
    </row>
    <row r="68" spans="1:12" x14ac:dyDescent="0.3">
      <c r="A68" s="154" t="s">
        <v>642</v>
      </c>
      <c r="B68" s="154" t="s">
        <v>643</v>
      </c>
      <c r="C68" s="154" t="s">
        <v>644</v>
      </c>
      <c r="D68" s="154" t="s">
        <v>645</v>
      </c>
      <c r="E68" s="154" t="s">
        <v>646</v>
      </c>
      <c r="F68" s="154" t="s">
        <v>647</v>
      </c>
      <c r="H68" s="154" t="s">
        <v>648</v>
      </c>
      <c r="I68" s="154" t="s">
        <v>37</v>
      </c>
      <c r="J68" s="154" t="s">
        <v>284</v>
      </c>
    </row>
    <row r="69" spans="1:12" x14ac:dyDescent="0.3">
      <c r="A69" s="154" t="s">
        <v>649</v>
      </c>
      <c r="B69" s="154" t="s">
        <v>593</v>
      </c>
      <c r="C69" s="154" t="s">
        <v>262</v>
      </c>
      <c r="D69" s="154" t="s">
        <v>650</v>
      </c>
      <c r="E69" s="154" t="s">
        <v>651</v>
      </c>
      <c r="F69" s="154" t="s">
        <v>652</v>
      </c>
      <c r="H69" s="154" t="s">
        <v>653</v>
      </c>
      <c r="I69" s="154" t="s">
        <v>37</v>
      </c>
      <c r="J69" s="154" t="s">
        <v>251</v>
      </c>
    </row>
    <row r="70" spans="1:12" x14ac:dyDescent="0.3">
      <c r="A70" s="154" t="s">
        <v>654</v>
      </c>
      <c r="B70" s="154" t="s">
        <v>655</v>
      </c>
      <c r="C70" s="154" t="s">
        <v>347</v>
      </c>
      <c r="E70" s="154" t="s">
        <v>656</v>
      </c>
      <c r="F70" s="154" t="s">
        <v>657</v>
      </c>
      <c r="H70" s="154" t="s">
        <v>658</v>
      </c>
      <c r="I70" s="154" t="s">
        <v>43</v>
      </c>
      <c r="J70" s="154" t="s">
        <v>259</v>
      </c>
      <c r="L70" s="155" t="s">
        <v>352</v>
      </c>
    </row>
    <row r="71" spans="1:12" x14ac:dyDescent="0.3">
      <c r="A71" s="154" t="s">
        <v>659</v>
      </c>
      <c r="B71" s="154" t="s">
        <v>588</v>
      </c>
      <c r="C71" s="154" t="s">
        <v>347</v>
      </c>
      <c r="E71" s="154" t="s">
        <v>660</v>
      </c>
      <c r="F71" s="154" t="s">
        <v>661</v>
      </c>
      <c r="H71" s="154" t="s">
        <v>662</v>
      </c>
      <c r="I71" s="154" t="s">
        <v>43</v>
      </c>
      <c r="J71" s="154" t="s">
        <v>259</v>
      </c>
      <c r="L71" s="155" t="s">
        <v>352</v>
      </c>
    </row>
    <row r="72" spans="1:12" x14ac:dyDescent="0.3">
      <c r="A72" s="154" t="s">
        <v>663</v>
      </c>
      <c r="B72" s="154" t="s">
        <v>664</v>
      </c>
      <c r="C72" s="154" t="s">
        <v>665</v>
      </c>
      <c r="D72" s="154" t="s">
        <v>666</v>
      </c>
      <c r="E72" s="154" t="s">
        <v>667</v>
      </c>
      <c r="F72" s="154" t="s">
        <v>668</v>
      </c>
      <c r="H72" s="154" t="s">
        <v>669</v>
      </c>
      <c r="I72" s="154" t="s">
        <v>37</v>
      </c>
      <c r="J72" s="154" t="s">
        <v>284</v>
      </c>
    </row>
    <row r="73" spans="1:12" x14ac:dyDescent="0.3">
      <c r="A73" s="154" t="s">
        <v>670</v>
      </c>
      <c r="B73" s="154" t="s">
        <v>671</v>
      </c>
      <c r="C73" s="154" t="s">
        <v>347</v>
      </c>
      <c r="D73" s="154" t="s">
        <v>672</v>
      </c>
      <c r="E73" s="154" t="s">
        <v>673</v>
      </c>
      <c r="F73" s="154" t="s">
        <v>674</v>
      </c>
      <c r="H73" s="154" t="s">
        <v>675</v>
      </c>
      <c r="I73" s="154" t="s">
        <v>43</v>
      </c>
      <c r="J73" s="154" t="s">
        <v>259</v>
      </c>
    </row>
    <row r="74" spans="1:12" x14ac:dyDescent="0.3">
      <c r="A74" s="154" t="s">
        <v>676</v>
      </c>
      <c r="B74" s="154" t="s">
        <v>677</v>
      </c>
      <c r="C74" s="154" t="s">
        <v>678</v>
      </c>
      <c r="E74" s="154" t="s">
        <v>679</v>
      </c>
      <c r="H74" s="154" t="s">
        <v>680</v>
      </c>
      <c r="I74" s="154" t="s">
        <v>37</v>
      </c>
      <c r="J74" s="154" t="s">
        <v>334</v>
      </c>
    </row>
    <row r="75" spans="1:12" x14ac:dyDescent="0.3">
      <c r="A75" s="154" t="s">
        <v>681</v>
      </c>
      <c r="B75" s="154" t="s">
        <v>682</v>
      </c>
      <c r="C75" s="154" t="s">
        <v>683</v>
      </c>
      <c r="D75" s="154" t="s">
        <v>684</v>
      </c>
      <c r="E75" s="154" t="s">
        <v>685</v>
      </c>
      <c r="F75" s="154" t="s">
        <v>686</v>
      </c>
      <c r="H75" s="154" t="s">
        <v>687</v>
      </c>
      <c r="I75" s="154" t="s">
        <v>33</v>
      </c>
      <c r="J75" s="154" t="s">
        <v>334</v>
      </c>
    </row>
    <row r="76" spans="1:12" x14ac:dyDescent="0.3">
      <c r="A76" s="154" t="s">
        <v>688</v>
      </c>
      <c r="B76" s="154" t="s">
        <v>689</v>
      </c>
      <c r="C76" s="154" t="s">
        <v>430</v>
      </c>
      <c r="D76" s="154" t="s">
        <v>690</v>
      </c>
      <c r="E76" s="154" t="s">
        <v>691</v>
      </c>
      <c r="F76" s="154" t="s">
        <v>692</v>
      </c>
      <c r="H76" s="154" t="s">
        <v>693</v>
      </c>
      <c r="I76" s="154" t="s">
        <v>33</v>
      </c>
      <c r="J76" s="154" t="s">
        <v>259</v>
      </c>
      <c r="L76" s="155" t="s">
        <v>447</v>
      </c>
    </row>
    <row r="77" spans="1:12" x14ac:dyDescent="0.3">
      <c r="A77" s="154" t="s">
        <v>694</v>
      </c>
      <c r="B77" s="154" t="s">
        <v>695</v>
      </c>
      <c r="C77" s="154" t="s">
        <v>696</v>
      </c>
      <c r="D77" s="154" t="s">
        <v>697</v>
      </c>
      <c r="E77" s="154" t="s">
        <v>698</v>
      </c>
      <c r="H77" s="154" t="s">
        <v>699</v>
      </c>
      <c r="I77" s="154" t="s">
        <v>37</v>
      </c>
      <c r="J77" s="154" t="s">
        <v>292</v>
      </c>
    </row>
    <row r="78" spans="1:12" x14ac:dyDescent="0.3">
      <c r="A78" s="154" t="s">
        <v>700</v>
      </c>
      <c r="B78" s="154" t="s">
        <v>701</v>
      </c>
      <c r="C78" s="154" t="s">
        <v>702</v>
      </c>
      <c r="D78" s="154" t="s">
        <v>703</v>
      </c>
      <c r="E78" s="154" t="s">
        <v>621</v>
      </c>
      <c r="F78" s="154" t="s">
        <v>704</v>
      </c>
      <c r="H78" s="154" t="s">
        <v>705</v>
      </c>
      <c r="I78" s="154" t="s">
        <v>291</v>
      </c>
      <c r="J78" s="154" t="s">
        <v>251</v>
      </c>
    </row>
    <row r="79" spans="1:12" x14ac:dyDescent="0.3">
      <c r="A79" s="154" t="s">
        <v>706</v>
      </c>
      <c r="B79" s="154" t="s">
        <v>707</v>
      </c>
      <c r="C79" s="154" t="s">
        <v>280</v>
      </c>
      <c r="D79" s="154" t="s">
        <v>708</v>
      </c>
      <c r="E79" s="154" t="s">
        <v>709</v>
      </c>
      <c r="F79" s="154" t="s">
        <v>710</v>
      </c>
      <c r="H79" s="154" t="s">
        <v>711</v>
      </c>
      <c r="I79" s="154" t="s">
        <v>37</v>
      </c>
      <c r="J79" s="154" t="s">
        <v>284</v>
      </c>
    </row>
    <row r="80" spans="1:12" x14ac:dyDescent="0.3">
      <c r="A80" s="154" t="s">
        <v>712</v>
      </c>
      <c r="B80" s="154" t="s">
        <v>713</v>
      </c>
      <c r="C80" s="154" t="s">
        <v>714</v>
      </c>
      <c r="E80" s="154" t="s">
        <v>715</v>
      </c>
      <c r="F80" s="154" t="s">
        <v>716</v>
      </c>
      <c r="H80" s="154" t="s">
        <v>717</v>
      </c>
      <c r="I80" s="154" t="s">
        <v>43</v>
      </c>
      <c r="J80" s="154" t="s">
        <v>334</v>
      </c>
      <c r="K80" s="157" t="str">
        <f>HYPERLINK("V251_IG_LABORDERS_R1_D3_2017MAY_ulrike_merrick_20170501202356.xls", "V251_IG_LABORDERS_R1_D3_2017MAY_ulrike_merrick_20170501202356.xls")</f>
        <v>V251_IG_LABORDERS_R1_D3_2017MAY_ulrike_merrick_20170501202356.xls</v>
      </c>
    </row>
    <row r="81" spans="1:12" x14ac:dyDescent="0.3">
      <c r="A81" s="154" t="s">
        <v>718</v>
      </c>
      <c r="B81" s="154" t="s">
        <v>719</v>
      </c>
      <c r="C81" s="154" t="s">
        <v>720</v>
      </c>
      <c r="E81" s="154" t="s">
        <v>721</v>
      </c>
      <c r="F81" s="154" t="s">
        <v>722</v>
      </c>
      <c r="H81" s="154" t="s">
        <v>723</v>
      </c>
      <c r="I81" s="154" t="s">
        <v>37</v>
      </c>
      <c r="J81" s="154" t="s">
        <v>251</v>
      </c>
    </row>
    <row r="82" spans="1:12" x14ac:dyDescent="0.3">
      <c r="A82" s="154" t="s">
        <v>724</v>
      </c>
      <c r="B82" s="154" t="s">
        <v>578</v>
      </c>
      <c r="C82" s="154" t="s">
        <v>725</v>
      </c>
      <c r="E82" s="154" t="s">
        <v>726</v>
      </c>
      <c r="H82" s="154" t="s">
        <v>727</v>
      </c>
      <c r="I82" s="154" t="s">
        <v>291</v>
      </c>
      <c r="J82" s="154" t="s">
        <v>284</v>
      </c>
    </row>
    <row r="83" spans="1:12" x14ac:dyDescent="0.3">
      <c r="A83" s="154" t="s">
        <v>728</v>
      </c>
      <c r="B83" s="154" t="s">
        <v>563</v>
      </c>
      <c r="D83" s="154" t="s">
        <v>729</v>
      </c>
      <c r="E83" s="154" t="s">
        <v>730</v>
      </c>
      <c r="H83" s="154" t="s">
        <v>731</v>
      </c>
      <c r="I83" s="154" t="s">
        <v>37</v>
      </c>
      <c r="J83" s="154" t="s">
        <v>334</v>
      </c>
    </row>
    <row r="84" spans="1:12" x14ac:dyDescent="0.3">
      <c r="A84" s="154" t="s">
        <v>732</v>
      </c>
      <c r="B84" s="154" t="s">
        <v>733</v>
      </c>
      <c r="C84" s="154" t="s">
        <v>262</v>
      </c>
      <c r="D84" s="154" t="s">
        <v>366</v>
      </c>
      <c r="E84" s="154" t="s">
        <v>734</v>
      </c>
      <c r="F84" s="154" t="s">
        <v>735</v>
      </c>
      <c r="H84" s="154" t="s">
        <v>736</v>
      </c>
      <c r="I84" s="154" t="s">
        <v>37</v>
      </c>
      <c r="J84" s="154" t="s">
        <v>251</v>
      </c>
    </row>
    <row r="85" spans="1:12" x14ac:dyDescent="0.3">
      <c r="A85" s="154" t="s">
        <v>737</v>
      </c>
      <c r="B85" s="154" t="s">
        <v>738</v>
      </c>
      <c r="C85" s="154" t="s">
        <v>739</v>
      </c>
      <c r="D85" s="154" t="s">
        <v>740</v>
      </c>
      <c r="E85" s="154" t="s">
        <v>741</v>
      </c>
      <c r="F85" s="154" t="s">
        <v>742</v>
      </c>
      <c r="H85" s="154" t="s">
        <v>743</v>
      </c>
      <c r="I85" s="154" t="s">
        <v>37</v>
      </c>
      <c r="J85" s="154" t="s">
        <v>284</v>
      </c>
    </row>
    <row r="86" spans="1:12" x14ac:dyDescent="0.3">
      <c r="A86" s="154" t="s">
        <v>744</v>
      </c>
      <c r="B86" s="154" t="s">
        <v>745</v>
      </c>
      <c r="C86" s="154" t="s">
        <v>746</v>
      </c>
      <c r="E86" s="154" t="s">
        <v>747</v>
      </c>
      <c r="F86" s="154" t="s">
        <v>748</v>
      </c>
      <c r="H86" s="154" t="s">
        <v>749</v>
      </c>
      <c r="I86" s="154" t="s">
        <v>43</v>
      </c>
      <c r="J86" s="154" t="s">
        <v>334</v>
      </c>
      <c r="K86" s="157" t="str">
        <f>HYPERLINK("V251_IG_LABORDERS_R1_D3_2017MAY_Craig_Newman_20170410183631.xls", "V251_IG_LABORDERS_R1_D3_2017MAY_Craig_Newman_20170410183631.xls")</f>
        <v>V251_IG_LABORDERS_R1_D3_2017MAY_Craig_Newman_20170410183631.xls</v>
      </c>
    </row>
    <row r="87" spans="1:12" x14ac:dyDescent="0.3">
      <c r="A87" s="154" t="s">
        <v>750</v>
      </c>
      <c r="B87" s="154" t="s">
        <v>751</v>
      </c>
      <c r="C87" s="154" t="s">
        <v>430</v>
      </c>
      <c r="D87" s="154" t="s">
        <v>752</v>
      </c>
      <c r="E87" s="154" t="s">
        <v>753</v>
      </c>
      <c r="F87" s="154" t="s">
        <v>754</v>
      </c>
      <c r="H87" s="154" t="s">
        <v>755</v>
      </c>
      <c r="I87" s="154" t="s">
        <v>33</v>
      </c>
      <c r="J87" s="154" t="s">
        <v>259</v>
      </c>
      <c r="L87" s="155" t="s">
        <v>447</v>
      </c>
    </row>
    <row r="88" spans="1:12" x14ac:dyDescent="0.3">
      <c r="A88" s="154" t="s">
        <v>756</v>
      </c>
      <c r="B88" s="154" t="s">
        <v>757</v>
      </c>
      <c r="C88" s="154" t="s">
        <v>359</v>
      </c>
      <c r="D88" s="154" t="s">
        <v>758</v>
      </c>
      <c r="E88" s="154" t="s">
        <v>759</v>
      </c>
      <c r="F88" s="154" t="s">
        <v>760</v>
      </c>
      <c r="H88" s="154" t="s">
        <v>761</v>
      </c>
      <c r="I88" s="154" t="s">
        <v>291</v>
      </c>
      <c r="J88" s="154" t="s">
        <v>284</v>
      </c>
    </row>
    <row r="89" spans="1:12" x14ac:dyDescent="0.3">
      <c r="A89" s="154" t="s">
        <v>762</v>
      </c>
      <c r="B89" s="154" t="s">
        <v>301</v>
      </c>
      <c r="C89" s="154" t="s">
        <v>295</v>
      </c>
      <c r="D89" s="154" t="s">
        <v>763</v>
      </c>
      <c r="E89" s="154" t="s">
        <v>764</v>
      </c>
      <c r="F89" s="154" t="s">
        <v>422</v>
      </c>
      <c r="H89" s="154" t="s">
        <v>765</v>
      </c>
      <c r="I89" s="154" t="s">
        <v>33</v>
      </c>
      <c r="J89" s="154" t="s">
        <v>251</v>
      </c>
    </row>
    <row r="90" spans="1:12" x14ac:dyDescent="0.3">
      <c r="A90" s="154" t="s">
        <v>766</v>
      </c>
      <c r="B90" s="154" t="s">
        <v>419</v>
      </c>
      <c r="C90" s="154" t="s">
        <v>767</v>
      </c>
      <c r="E90" s="154" t="s">
        <v>768</v>
      </c>
      <c r="H90" s="154" t="s">
        <v>769</v>
      </c>
      <c r="I90" s="154" t="s">
        <v>37</v>
      </c>
      <c r="J90" s="154" t="s">
        <v>334</v>
      </c>
    </row>
    <row r="91" spans="1:12" x14ac:dyDescent="0.3">
      <c r="A91" s="154" t="s">
        <v>770</v>
      </c>
      <c r="B91" s="154" t="s">
        <v>530</v>
      </c>
      <c r="C91" s="154" t="s">
        <v>347</v>
      </c>
      <c r="D91" s="154" t="s">
        <v>771</v>
      </c>
      <c r="E91" s="154" t="s">
        <v>772</v>
      </c>
      <c r="F91" s="154" t="s">
        <v>773</v>
      </c>
      <c r="H91" s="154" t="s">
        <v>774</v>
      </c>
      <c r="I91" s="154" t="s">
        <v>43</v>
      </c>
      <c r="J91" s="154" t="s">
        <v>259</v>
      </c>
      <c r="L91" s="155" t="s">
        <v>352</v>
      </c>
    </row>
    <row r="92" spans="1:12" x14ac:dyDescent="0.3">
      <c r="A92" s="154" t="s">
        <v>775</v>
      </c>
      <c r="B92" s="154" t="s">
        <v>776</v>
      </c>
      <c r="C92" s="154" t="s">
        <v>347</v>
      </c>
      <c r="D92" s="154" t="s">
        <v>777</v>
      </c>
      <c r="E92" s="154" t="s">
        <v>778</v>
      </c>
      <c r="F92" s="154" t="s">
        <v>779</v>
      </c>
      <c r="H92" s="154" t="s">
        <v>780</v>
      </c>
      <c r="I92" s="154" t="s">
        <v>43</v>
      </c>
      <c r="J92" s="154" t="s">
        <v>259</v>
      </c>
      <c r="L92" s="155" t="s">
        <v>352</v>
      </c>
    </row>
    <row r="93" spans="1:12" x14ac:dyDescent="0.3">
      <c r="A93" s="154" t="s">
        <v>781</v>
      </c>
      <c r="B93" s="154" t="s">
        <v>782</v>
      </c>
      <c r="C93" s="154" t="s">
        <v>430</v>
      </c>
      <c r="D93" s="154" t="s">
        <v>783</v>
      </c>
      <c r="E93" s="154" t="s">
        <v>784</v>
      </c>
      <c r="F93" s="154" t="s">
        <v>785</v>
      </c>
      <c r="H93" s="154" t="s">
        <v>786</v>
      </c>
      <c r="I93" s="154" t="s">
        <v>33</v>
      </c>
      <c r="J93" s="154" t="s">
        <v>259</v>
      </c>
      <c r="K93" s="157" t="str">
        <f>HYPERLINK("V251_IG_LABORDERS_R1_D3_2017MAY_brian_pech_20170425163719.xls", "V251_IG_LABORDERS_R1_D3_2017MAY_brian_pech_20170425163719.xls")</f>
        <v>V251_IG_LABORDERS_R1_D3_2017MAY_brian_pech_20170425163719.xls</v>
      </c>
      <c r="L93" s="155" t="s">
        <v>435</v>
      </c>
    </row>
    <row r="94" spans="1:12" x14ac:dyDescent="0.3">
      <c r="A94" s="154" t="s">
        <v>787</v>
      </c>
      <c r="B94" s="154" t="s">
        <v>788</v>
      </c>
      <c r="C94" s="154" t="s">
        <v>287</v>
      </c>
      <c r="D94" s="154" t="s">
        <v>789</v>
      </c>
      <c r="E94" s="154" t="s">
        <v>790</v>
      </c>
      <c r="F94" s="154" t="s">
        <v>791</v>
      </c>
      <c r="H94" s="154" t="s">
        <v>792</v>
      </c>
      <c r="I94" s="154" t="s">
        <v>37</v>
      </c>
      <c r="J94" s="154" t="s">
        <v>292</v>
      </c>
    </row>
    <row r="95" spans="1:12" x14ac:dyDescent="0.3">
      <c r="A95" s="154" t="s">
        <v>787</v>
      </c>
      <c r="B95" s="154" t="s">
        <v>788</v>
      </c>
      <c r="C95" s="154" t="s">
        <v>793</v>
      </c>
      <c r="E95" s="154" t="s">
        <v>794</v>
      </c>
      <c r="F95" s="154" t="s">
        <v>795</v>
      </c>
      <c r="H95" s="154" t="s">
        <v>796</v>
      </c>
      <c r="I95" s="154" t="s">
        <v>37</v>
      </c>
      <c r="J95" s="154" t="s">
        <v>334</v>
      </c>
    </row>
    <row r="96" spans="1:12" x14ac:dyDescent="0.3">
      <c r="A96" s="154" t="s">
        <v>797</v>
      </c>
      <c r="B96" s="154" t="s">
        <v>798</v>
      </c>
      <c r="C96" s="154" t="s">
        <v>644</v>
      </c>
      <c r="D96" s="154" t="s">
        <v>799</v>
      </c>
      <c r="E96" s="154" t="s">
        <v>646</v>
      </c>
      <c r="F96" s="154" t="s">
        <v>647</v>
      </c>
      <c r="H96" s="154" t="s">
        <v>800</v>
      </c>
      <c r="I96" s="154" t="s">
        <v>37</v>
      </c>
      <c r="J96" s="154" t="s">
        <v>284</v>
      </c>
    </row>
    <row r="97" spans="1:12" x14ac:dyDescent="0.3">
      <c r="A97" s="154" t="s">
        <v>801</v>
      </c>
      <c r="B97" s="154" t="s">
        <v>802</v>
      </c>
      <c r="C97" s="154" t="s">
        <v>469</v>
      </c>
      <c r="D97" s="154" t="s">
        <v>803</v>
      </c>
      <c r="E97" s="154" t="s">
        <v>804</v>
      </c>
      <c r="F97" s="154" t="s">
        <v>805</v>
      </c>
      <c r="H97" s="154" t="s">
        <v>806</v>
      </c>
      <c r="I97" s="154" t="s">
        <v>37</v>
      </c>
      <c r="J97" s="154" t="s">
        <v>284</v>
      </c>
    </row>
    <row r="98" spans="1:12" x14ac:dyDescent="0.3">
      <c r="A98" s="154" t="s">
        <v>807</v>
      </c>
      <c r="B98" s="154" t="s">
        <v>808</v>
      </c>
      <c r="C98" s="154" t="s">
        <v>430</v>
      </c>
      <c r="D98" s="154" t="s">
        <v>809</v>
      </c>
      <c r="E98" s="154" t="s">
        <v>432</v>
      </c>
      <c r="F98" s="154" t="s">
        <v>810</v>
      </c>
      <c r="H98" s="154" t="s">
        <v>811</v>
      </c>
      <c r="I98" s="154" t="s">
        <v>291</v>
      </c>
      <c r="J98" s="154" t="s">
        <v>259</v>
      </c>
    </row>
    <row r="99" spans="1:12" x14ac:dyDescent="0.3">
      <c r="A99" s="154" t="s">
        <v>812</v>
      </c>
      <c r="B99" s="154" t="s">
        <v>813</v>
      </c>
      <c r="C99" s="154" t="s">
        <v>359</v>
      </c>
      <c r="D99" s="154" t="s">
        <v>814</v>
      </c>
      <c r="E99" s="154" t="s">
        <v>815</v>
      </c>
      <c r="F99" s="154" t="s">
        <v>816</v>
      </c>
      <c r="H99" s="154" t="s">
        <v>817</v>
      </c>
      <c r="I99" s="154" t="s">
        <v>291</v>
      </c>
      <c r="J99" s="154" t="s">
        <v>284</v>
      </c>
    </row>
    <row r="100" spans="1:12" x14ac:dyDescent="0.3">
      <c r="A100" s="154" t="s">
        <v>818</v>
      </c>
      <c r="B100" s="154" t="s">
        <v>819</v>
      </c>
      <c r="C100" s="154" t="s">
        <v>820</v>
      </c>
      <c r="D100" s="154" t="s">
        <v>821</v>
      </c>
      <c r="E100" s="154" t="s">
        <v>316</v>
      </c>
      <c r="F100" s="154" t="s">
        <v>317</v>
      </c>
      <c r="H100" s="154" t="s">
        <v>822</v>
      </c>
      <c r="I100" s="154" t="s">
        <v>33</v>
      </c>
      <c r="J100" s="154" t="s">
        <v>251</v>
      </c>
      <c r="L100" s="155" t="s">
        <v>319</v>
      </c>
    </row>
    <row r="101" spans="1:12" x14ac:dyDescent="0.3">
      <c r="A101" s="154" t="s">
        <v>823</v>
      </c>
      <c r="B101" s="154" t="s">
        <v>261</v>
      </c>
      <c r="C101" s="154" t="s">
        <v>430</v>
      </c>
      <c r="D101" s="154" t="s">
        <v>824</v>
      </c>
      <c r="E101" s="154" t="s">
        <v>825</v>
      </c>
      <c r="F101" s="154" t="s">
        <v>810</v>
      </c>
      <c r="H101" s="154" t="s">
        <v>826</v>
      </c>
      <c r="I101" s="154" t="s">
        <v>33</v>
      </c>
      <c r="J101" s="154" t="s">
        <v>259</v>
      </c>
      <c r="L101" s="155" t="s">
        <v>435</v>
      </c>
    </row>
    <row r="102" spans="1:12" x14ac:dyDescent="0.3">
      <c r="A102" s="154" t="s">
        <v>827</v>
      </c>
      <c r="B102" s="154" t="s">
        <v>828</v>
      </c>
      <c r="C102" s="154" t="s">
        <v>829</v>
      </c>
      <c r="D102" s="154" t="s">
        <v>830</v>
      </c>
      <c r="E102" s="154" t="s">
        <v>831</v>
      </c>
      <c r="F102" s="154" t="s">
        <v>832</v>
      </c>
      <c r="H102" s="154" t="s">
        <v>833</v>
      </c>
      <c r="I102" s="154" t="s">
        <v>37</v>
      </c>
      <c r="J102" s="154" t="s">
        <v>251</v>
      </c>
    </row>
    <row r="103" spans="1:12" x14ac:dyDescent="0.3">
      <c r="A103" s="154" t="s">
        <v>834</v>
      </c>
      <c r="B103" s="154" t="s">
        <v>835</v>
      </c>
      <c r="C103" s="154" t="s">
        <v>246</v>
      </c>
      <c r="D103" s="154" t="s">
        <v>836</v>
      </c>
      <c r="E103" s="154" t="s">
        <v>837</v>
      </c>
      <c r="F103" s="154" t="s">
        <v>838</v>
      </c>
      <c r="H103" s="154" t="s">
        <v>839</v>
      </c>
      <c r="I103" s="154" t="s">
        <v>37</v>
      </c>
      <c r="J103" s="154" t="s">
        <v>251</v>
      </c>
    </row>
    <row r="104" spans="1:12" x14ac:dyDescent="0.3">
      <c r="A104" s="154" t="s">
        <v>840</v>
      </c>
      <c r="B104" s="154" t="s">
        <v>563</v>
      </c>
      <c r="C104" s="154" t="s">
        <v>841</v>
      </c>
      <c r="E104" s="154" t="s">
        <v>842</v>
      </c>
      <c r="F104" s="154" t="s">
        <v>843</v>
      </c>
      <c r="H104" s="154" t="s">
        <v>844</v>
      </c>
      <c r="I104" s="154" t="s">
        <v>37</v>
      </c>
      <c r="J104" s="154" t="s">
        <v>251</v>
      </c>
    </row>
    <row r="105" spans="1:12" x14ac:dyDescent="0.3">
      <c r="A105" s="154" t="s">
        <v>845</v>
      </c>
      <c r="B105" s="154" t="s">
        <v>384</v>
      </c>
      <c r="C105" s="154" t="s">
        <v>430</v>
      </c>
      <c r="D105" s="154" t="s">
        <v>846</v>
      </c>
      <c r="E105" s="154" t="s">
        <v>847</v>
      </c>
      <c r="F105" s="154" t="s">
        <v>848</v>
      </c>
      <c r="H105" s="154" t="s">
        <v>849</v>
      </c>
      <c r="I105" s="154" t="s">
        <v>33</v>
      </c>
      <c r="J105" s="154" t="s">
        <v>259</v>
      </c>
      <c r="L105" s="155" t="s">
        <v>447</v>
      </c>
    </row>
    <row r="106" spans="1:12" x14ac:dyDescent="0.3">
      <c r="A106" s="154" t="s">
        <v>850</v>
      </c>
      <c r="B106" s="154" t="s">
        <v>851</v>
      </c>
      <c r="C106" s="154" t="s">
        <v>246</v>
      </c>
      <c r="D106" s="154" t="s">
        <v>852</v>
      </c>
      <c r="E106" s="154" t="s">
        <v>853</v>
      </c>
      <c r="F106" s="154" t="s">
        <v>854</v>
      </c>
      <c r="H106" s="154" t="s">
        <v>855</v>
      </c>
      <c r="I106" s="154" t="s">
        <v>37</v>
      </c>
      <c r="J106" s="154" t="s">
        <v>251</v>
      </c>
    </row>
    <row r="107" spans="1:12" x14ac:dyDescent="0.3">
      <c r="A107" s="154" t="s">
        <v>856</v>
      </c>
      <c r="B107" s="154" t="s">
        <v>857</v>
      </c>
      <c r="C107" s="154" t="s">
        <v>280</v>
      </c>
      <c r="D107" s="154" t="s">
        <v>858</v>
      </c>
      <c r="E107" s="154" t="s">
        <v>859</v>
      </c>
      <c r="H107" s="154" t="s">
        <v>860</v>
      </c>
      <c r="I107" s="154" t="s">
        <v>37</v>
      </c>
      <c r="J107" s="154" t="s">
        <v>284</v>
      </c>
    </row>
    <row r="108" spans="1:12" x14ac:dyDescent="0.3">
      <c r="A108" s="154" t="s">
        <v>861</v>
      </c>
      <c r="B108" s="154" t="s">
        <v>682</v>
      </c>
      <c r="C108" s="154" t="s">
        <v>262</v>
      </c>
      <c r="D108" s="154" t="s">
        <v>862</v>
      </c>
      <c r="E108" s="154" t="s">
        <v>863</v>
      </c>
      <c r="F108" s="154" t="s">
        <v>864</v>
      </c>
      <c r="H108" s="154" t="s">
        <v>865</v>
      </c>
      <c r="I108" s="154" t="s">
        <v>37</v>
      </c>
      <c r="J108" s="154" t="s">
        <v>251</v>
      </c>
    </row>
    <row r="109" spans="1:12" x14ac:dyDescent="0.3">
      <c r="A109" s="154" t="s">
        <v>866</v>
      </c>
      <c r="B109" s="154" t="s">
        <v>314</v>
      </c>
      <c r="C109" s="154" t="s">
        <v>867</v>
      </c>
      <c r="E109" s="154" t="s">
        <v>868</v>
      </c>
      <c r="F109" s="154" t="s">
        <v>869</v>
      </c>
      <c r="H109" s="154" t="s">
        <v>870</v>
      </c>
      <c r="I109" s="154" t="s">
        <v>33</v>
      </c>
      <c r="J109" s="154" t="s">
        <v>334</v>
      </c>
    </row>
    <row r="110" spans="1:12" x14ac:dyDescent="0.3">
      <c r="A110" s="154" t="s">
        <v>871</v>
      </c>
      <c r="B110" s="154" t="s">
        <v>872</v>
      </c>
      <c r="C110" s="154" t="s">
        <v>295</v>
      </c>
      <c r="E110" s="154" t="s">
        <v>873</v>
      </c>
      <c r="F110" s="154" t="s">
        <v>874</v>
      </c>
      <c r="H110" s="154" t="s">
        <v>875</v>
      </c>
      <c r="I110" s="154" t="s">
        <v>291</v>
      </c>
      <c r="J110" s="154" t="s">
        <v>251</v>
      </c>
    </row>
    <row r="111" spans="1:12" x14ac:dyDescent="0.3">
      <c r="A111" s="154" t="s">
        <v>876</v>
      </c>
      <c r="B111" s="154" t="s">
        <v>877</v>
      </c>
      <c r="C111" s="154" t="s">
        <v>878</v>
      </c>
      <c r="D111" s="154" t="s">
        <v>450</v>
      </c>
      <c r="E111" s="154" t="s">
        <v>879</v>
      </c>
      <c r="F111" s="154" t="s">
        <v>880</v>
      </c>
      <c r="H111" s="154" t="s">
        <v>881</v>
      </c>
      <c r="I111" s="154" t="s">
        <v>37</v>
      </c>
      <c r="J111" s="154" t="s">
        <v>334</v>
      </c>
    </row>
    <row r="112" spans="1:12" x14ac:dyDescent="0.3">
      <c r="A112" s="154" t="s">
        <v>876</v>
      </c>
      <c r="B112" s="154" t="s">
        <v>877</v>
      </c>
      <c r="C112" s="154" t="s">
        <v>262</v>
      </c>
      <c r="E112" s="154" t="s">
        <v>879</v>
      </c>
      <c r="H112" s="154" t="s">
        <v>882</v>
      </c>
      <c r="I112" s="154" t="s">
        <v>37</v>
      </c>
      <c r="J112" s="154" t="s">
        <v>251</v>
      </c>
    </row>
    <row r="113" spans="1:12" x14ac:dyDescent="0.3">
      <c r="A113" s="154" t="s">
        <v>883</v>
      </c>
      <c r="B113" s="154" t="s">
        <v>884</v>
      </c>
      <c r="C113" s="154" t="s">
        <v>287</v>
      </c>
      <c r="D113" s="154" t="s">
        <v>885</v>
      </c>
      <c r="E113" s="154" t="s">
        <v>886</v>
      </c>
      <c r="H113" s="154" t="s">
        <v>887</v>
      </c>
      <c r="I113" s="154" t="s">
        <v>291</v>
      </c>
      <c r="J113" s="154" t="s">
        <v>292</v>
      </c>
    </row>
    <row r="114" spans="1:12" x14ac:dyDescent="0.3">
      <c r="A114" s="154" t="s">
        <v>888</v>
      </c>
      <c r="B114" s="154" t="s">
        <v>448</v>
      </c>
      <c r="C114" s="154" t="s">
        <v>889</v>
      </c>
      <c r="D114" s="154" t="s">
        <v>890</v>
      </c>
      <c r="E114" s="154" t="s">
        <v>891</v>
      </c>
      <c r="F114" s="154" t="s">
        <v>892</v>
      </c>
      <c r="H114" s="154" t="s">
        <v>893</v>
      </c>
      <c r="I114" s="154" t="s">
        <v>37</v>
      </c>
      <c r="J114" s="154" t="s">
        <v>251</v>
      </c>
      <c r="L114" s="155" t="s">
        <v>894</v>
      </c>
    </row>
    <row r="115" spans="1:12" x14ac:dyDescent="0.3">
      <c r="A115" s="154" t="s">
        <v>895</v>
      </c>
      <c r="B115" s="154" t="s">
        <v>896</v>
      </c>
      <c r="C115" s="154" t="s">
        <v>413</v>
      </c>
      <c r="D115" s="154" t="s">
        <v>897</v>
      </c>
      <c r="E115" s="154" t="s">
        <v>898</v>
      </c>
      <c r="F115" s="154" t="s">
        <v>899</v>
      </c>
      <c r="H115" s="154" t="s">
        <v>900</v>
      </c>
      <c r="I115" s="154" t="s">
        <v>37</v>
      </c>
      <c r="J115" s="154" t="s">
        <v>284</v>
      </c>
    </row>
    <row r="116" spans="1:12" x14ac:dyDescent="0.3">
      <c r="A116" s="154" t="s">
        <v>901</v>
      </c>
      <c r="B116" s="154" t="s">
        <v>902</v>
      </c>
      <c r="C116" s="154" t="s">
        <v>359</v>
      </c>
      <c r="D116" s="154" t="s">
        <v>903</v>
      </c>
      <c r="E116" s="154" t="s">
        <v>759</v>
      </c>
      <c r="F116" s="154" t="s">
        <v>904</v>
      </c>
      <c r="H116" s="154" t="s">
        <v>905</v>
      </c>
      <c r="I116" s="154" t="s">
        <v>43</v>
      </c>
      <c r="J116" s="154" t="s">
        <v>284</v>
      </c>
    </row>
    <row r="117" spans="1:12" x14ac:dyDescent="0.3">
      <c r="A117" s="154" t="s">
        <v>906</v>
      </c>
      <c r="B117" s="154" t="s">
        <v>907</v>
      </c>
      <c r="C117" s="154" t="s">
        <v>262</v>
      </c>
      <c r="D117" s="154" t="s">
        <v>908</v>
      </c>
      <c r="E117" s="154" t="s">
        <v>909</v>
      </c>
      <c r="F117" s="154" t="s">
        <v>910</v>
      </c>
      <c r="H117" s="154" t="s">
        <v>911</v>
      </c>
      <c r="I117" s="154" t="s">
        <v>37</v>
      </c>
      <c r="J117" s="154" t="s">
        <v>251</v>
      </c>
    </row>
    <row r="118" spans="1:12" x14ac:dyDescent="0.3">
      <c r="A118" s="154" t="s">
        <v>912</v>
      </c>
      <c r="B118" s="154" t="s">
        <v>913</v>
      </c>
      <c r="C118" s="154" t="s">
        <v>315</v>
      </c>
      <c r="D118" s="154" t="s">
        <v>914</v>
      </c>
      <c r="E118" s="154" t="s">
        <v>316</v>
      </c>
      <c r="F118" s="154" t="s">
        <v>915</v>
      </c>
      <c r="H118" s="154" t="s">
        <v>916</v>
      </c>
      <c r="I118" s="154" t="s">
        <v>33</v>
      </c>
      <c r="J118" s="154" t="s">
        <v>251</v>
      </c>
    </row>
    <row r="119" spans="1:12" x14ac:dyDescent="0.3">
      <c r="A119" s="154" t="s">
        <v>917</v>
      </c>
      <c r="B119" s="154" t="s">
        <v>314</v>
      </c>
      <c r="C119" s="154" t="s">
        <v>347</v>
      </c>
      <c r="D119" s="154" t="s">
        <v>918</v>
      </c>
      <c r="E119" s="154" t="s">
        <v>919</v>
      </c>
      <c r="F119" s="154" t="s">
        <v>920</v>
      </c>
      <c r="H119" s="154" t="s">
        <v>921</v>
      </c>
      <c r="I119" s="154" t="s">
        <v>43</v>
      </c>
      <c r="J119" s="154" t="s">
        <v>259</v>
      </c>
      <c r="L119" s="155" t="s">
        <v>352</v>
      </c>
    </row>
    <row r="120" spans="1:12" x14ac:dyDescent="0.3">
      <c r="A120" s="154" t="s">
        <v>922</v>
      </c>
      <c r="B120" s="154" t="s">
        <v>543</v>
      </c>
      <c r="C120" s="154" t="s">
        <v>315</v>
      </c>
      <c r="D120" s="154" t="s">
        <v>923</v>
      </c>
      <c r="E120" s="154" t="s">
        <v>316</v>
      </c>
      <c r="F120" s="154" t="s">
        <v>317</v>
      </c>
      <c r="H120" s="154" t="s">
        <v>924</v>
      </c>
      <c r="I120" s="154" t="s">
        <v>33</v>
      </c>
      <c r="J120" s="154" t="s">
        <v>251</v>
      </c>
      <c r="L120" s="155" t="s">
        <v>319</v>
      </c>
    </row>
    <row r="121" spans="1:12" x14ac:dyDescent="0.3">
      <c r="A121" s="154" t="s">
        <v>925</v>
      </c>
      <c r="B121" s="154" t="s">
        <v>926</v>
      </c>
      <c r="C121" s="154" t="s">
        <v>430</v>
      </c>
      <c r="D121" s="154" t="s">
        <v>927</v>
      </c>
      <c r="E121" s="154" t="s">
        <v>928</v>
      </c>
      <c r="F121" s="154" t="s">
        <v>929</v>
      </c>
      <c r="H121" s="154" t="s">
        <v>930</v>
      </c>
      <c r="I121" s="154" t="s">
        <v>33</v>
      </c>
      <c r="J121" s="154" t="s">
        <v>259</v>
      </c>
      <c r="L121" s="155" t="s">
        <v>447</v>
      </c>
    </row>
    <row r="122" spans="1:12" x14ac:dyDescent="0.3">
      <c r="A122" s="154" t="s">
        <v>931</v>
      </c>
      <c r="B122" s="154" t="s">
        <v>537</v>
      </c>
      <c r="C122" s="154" t="s">
        <v>430</v>
      </c>
      <c r="D122" s="154" t="s">
        <v>932</v>
      </c>
      <c r="E122" s="154" t="s">
        <v>933</v>
      </c>
      <c r="F122" s="154" t="s">
        <v>934</v>
      </c>
      <c r="H122" s="154" t="s">
        <v>935</v>
      </c>
      <c r="I122" s="154" t="s">
        <v>33</v>
      </c>
      <c r="J122" s="154" t="s">
        <v>259</v>
      </c>
      <c r="L122" s="155" t="s">
        <v>936</v>
      </c>
    </row>
    <row r="123" spans="1:12" x14ac:dyDescent="0.3">
      <c r="A123" s="154" t="s">
        <v>937</v>
      </c>
      <c r="B123" s="154" t="s">
        <v>938</v>
      </c>
      <c r="C123" s="154" t="s">
        <v>359</v>
      </c>
      <c r="D123" s="154" t="s">
        <v>939</v>
      </c>
      <c r="E123" s="154" t="s">
        <v>940</v>
      </c>
      <c r="F123" s="154" t="s">
        <v>941</v>
      </c>
      <c r="H123" s="154" t="s">
        <v>942</v>
      </c>
      <c r="I123" s="154" t="s">
        <v>43</v>
      </c>
      <c r="J123" s="154" t="s">
        <v>284</v>
      </c>
      <c r="L123" s="155" t="s">
        <v>943</v>
      </c>
    </row>
    <row r="124" spans="1:12" x14ac:dyDescent="0.3">
      <c r="A124" s="154" t="s">
        <v>944</v>
      </c>
      <c r="B124" s="154" t="s">
        <v>563</v>
      </c>
      <c r="C124" s="154" t="s">
        <v>347</v>
      </c>
      <c r="D124" s="154" t="s">
        <v>945</v>
      </c>
      <c r="E124" s="154" t="s">
        <v>946</v>
      </c>
      <c r="F124" s="154" t="s">
        <v>350</v>
      </c>
      <c r="H124" s="154" t="s">
        <v>947</v>
      </c>
      <c r="I124" s="154" t="s">
        <v>43</v>
      </c>
      <c r="J124" s="154" t="s">
        <v>259</v>
      </c>
      <c r="L124" s="155" t="s">
        <v>352</v>
      </c>
    </row>
    <row r="125" spans="1:12" x14ac:dyDescent="0.3">
      <c r="A125" s="154" t="s">
        <v>948</v>
      </c>
      <c r="B125" s="154" t="s">
        <v>949</v>
      </c>
      <c r="C125" s="154" t="s">
        <v>315</v>
      </c>
      <c r="D125" s="154" t="s">
        <v>950</v>
      </c>
      <c r="E125" s="154" t="s">
        <v>316</v>
      </c>
      <c r="F125" s="154" t="s">
        <v>951</v>
      </c>
      <c r="H125" s="154" t="s">
        <v>952</v>
      </c>
      <c r="I125" s="154" t="s">
        <v>33</v>
      </c>
      <c r="J125" s="154" t="s">
        <v>251</v>
      </c>
      <c r="L125" s="155" t="s">
        <v>319</v>
      </c>
    </row>
    <row r="126" spans="1:12" x14ac:dyDescent="0.3">
      <c r="A126" s="154" t="s">
        <v>953</v>
      </c>
      <c r="B126" s="154" t="s">
        <v>954</v>
      </c>
      <c r="C126" s="154" t="s">
        <v>955</v>
      </c>
      <c r="D126" s="154" t="s">
        <v>956</v>
      </c>
      <c r="E126" s="154" t="s">
        <v>957</v>
      </c>
      <c r="F126" s="154" t="s">
        <v>958</v>
      </c>
      <c r="H126" s="154" t="s">
        <v>959</v>
      </c>
      <c r="I126" s="154" t="s">
        <v>291</v>
      </c>
      <c r="J126" s="154" t="s">
        <v>251</v>
      </c>
    </row>
    <row r="127" spans="1:12" x14ac:dyDescent="0.3">
      <c r="A127" s="154" t="s">
        <v>960</v>
      </c>
      <c r="B127" s="154" t="s">
        <v>961</v>
      </c>
      <c r="C127" s="154" t="s">
        <v>280</v>
      </c>
      <c r="D127" s="154" t="s">
        <v>962</v>
      </c>
      <c r="E127" s="154" t="s">
        <v>963</v>
      </c>
      <c r="F127" s="154" t="s">
        <v>964</v>
      </c>
      <c r="H127" s="154" t="s">
        <v>965</v>
      </c>
      <c r="I127" s="154" t="s">
        <v>291</v>
      </c>
      <c r="J127" s="154" t="s">
        <v>284</v>
      </c>
    </row>
    <row r="128" spans="1:12" x14ac:dyDescent="0.3">
      <c r="A128" s="154" t="s">
        <v>966</v>
      </c>
      <c r="B128" s="154" t="s">
        <v>967</v>
      </c>
      <c r="C128" s="154" t="s">
        <v>246</v>
      </c>
      <c r="D128" s="154" t="s">
        <v>968</v>
      </c>
      <c r="E128" s="154" t="s">
        <v>969</v>
      </c>
      <c r="F128" s="154" t="s">
        <v>311</v>
      </c>
      <c r="H128" s="154" t="s">
        <v>970</v>
      </c>
      <c r="I128" s="154" t="s">
        <v>37</v>
      </c>
      <c r="J128" s="154" t="s">
        <v>251</v>
      </c>
      <c r="L128" s="155" t="s">
        <v>971</v>
      </c>
    </row>
    <row r="129" spans="1:12" x14ac:dyDescent="0.3">
      <c r="A129" s="154" t="s">
        <v>972</v>
      </c>
      <c r="B129" s="154" t="s">
        <v>973</v>
      </c>
      <c r="C129" s="154" t="s">
        <v>254</v>
      </c>
      <c r="E129" s="154" t="s">
        <v>974</v>
      </c>
      <c r="F129" s="154" t="s">
        <v>975</v>
      </c>
      <c r="H129" s="154" t="s">
        <v>976</v>
      </c>
      <c r="I129" s="154" t="s">
        <v>37</v>
      </c>
      <c r="J129" s="154" t="s">
        <v>259</v>
      </c>
    </row>
    <row r="130" spans="1:12" x14ac:dyDescent="0.3">
      <c r="A130" s="154" t="s">
        <v>977</v>
      </c>
      <c r="B130" s="154" t="s">
        <v>978</v>
      </c>
      <c r="C130" s="154" t="s">
        <v>371</v>
      </c>
      <c r="D130" s="154" t="s">
        <v>979</v>
      </c>
      <c r="E130" s="154" t="s">
        <v>980</v>
      </c>
      <c r="F130" s="154" t="s">
        <v>981</v>
      </c>
      <c r="H130" s="154" t="s">
        <v>982</v>
      </c>
      <c r="I130" s="154" t="s">
        <v>43</v>
      </c>
      <c r="J130" s="154" t="s">
        <v>259</v>
      </c>
      <c r="L130" s="155" t="s">
        <v>983</v>
      </c>
    </row>
    <row r="131" spans="1:12" x14ac:dyDescent="0.3">
      <c r="A131" s="154" t="s">
        <v>984</v>
      </c>
      <c r="B131" s="154" t="s">
        <v>985</v>
      </c>
      <c r="C131" s="154" t="s">
        <v>665</v>
      </c>
      <c r="E131" s="154" t="s">
        <v>986</v>
      </c>
      <c r="F131" s="154" t="s">
        <v>987</v>
      </c>
      <c r="H131" s="154" t="s">
        <v>988</v>
      </c>
      <c r="I131" s="154" t="s">
        <v>291</v>
      </c>
      <c r="J131" s="154" t="s">
        <v>284</v>
      </c>
    </row>
    <row r="132" spans="1:12" x14ac:dyDescent="0.3">
      <c r="A132" s="154" t="s">
        <v>989</v>
      </c>
      <c r="B132" s="154" t="s">
        <v>536</v>
      </c>
      <c r="C132" s="154" t="s">
        <v>990</v>
      </c>
      <c r="D132" s="154" t="s">
        <v>991</v>
      </c>
      <c r="E132" s="154" t="s">
        <v>992</v>
      </c>
      <c r="F132" s="154" t="s">
        <v>993</v>
      </c>
      <c r="H132" s="154" t="s">
        <v>994</v>
      </c>
      <c r="I132" s="154" t="s">
        <v>33</v>
      </c>
      <c r="J132" s="154" t="s">
        <v>259</v>
      </c>
    </row>
    <row r="133" spans="1:12" x14ac:dyDescent="0.3">
      <c r="A133" s="154" t="s">
        <v>995</v>
      </c>
      <c r="B133" s="154" t="s">
        <v>719</v>
      </c>
      <c r="C133" s="154" t="s">
        <v>996</v>
      </c>
      <c r="D133" s="154" t="s">
        <v>997</v>
      </c>
      <c r="E133" s="154" t="s">
        <v>998</v>
      </c>
      <c r="F133" s="154" t="s">
        <v>999</v>
      </c>
      <c r="H133" s="154" t="s">
        <v>1000</v>
      </c>
      <c r="I133" s="154" t="s">
        <v>291</v>
      </c>
      <c r="J133" s="154" t="s">
        <v>334</v>
      </c>
    </row>
  </sheetData>
  <autoFilter ref="A1:K133"/>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61</vt:i4>
      </vt:variant>
    </vt:vector>
  </HeadingPairs>
  <TitlesOfParts>
    <vt:vector size="69" baseType="lpstr">
      <vt:lpstr>Submitter</vt:lpstr>
      <vt:lpstr>Ballot</vt:lpstr>
      <vt:lpstr>Instructions</vt:lpstr>
      <vt:lpstr>Instructions Cont..</vt:lpstr>
      <vt:lpstr>Format Guidelines</vt:lpstr>
      <vt:lpstr>Co-Chair Guidelines</vt:lpstr>
      <vt:lpstr>Setup</vt:lpstr>
      <vt:lpstr>V251_IG_LABORDERS_R1_D3_2017MAY</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Riki Merrick</cp:lastModifiedBy>
  <cp:lastPrinted>2003-11-20T14:25:22Z</cp:lastPrinted>
  <dcterms:created xsi:type="dcterms:W3CDTF">1996-10-14T23:33:28Z</dcterms:created>
  <dcterms:modified xsi:type="dcterms:W3CDTF">2017-08-08T03:49:07Z</dcterms:modified>
</cp:coreProperties>
</file>