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showInkAnnotation="0" codeName="ThisWorkbook" autoCompressPictures="0"/>
  <mc:AlternateContent xmlns:mc="http://schemas.openxmlformats.org/markup-compatibility/2006">
    <mc:Choice Requires="x15">
      <x15ac:absPath xmlns:x15ac="http://schemas.microsoft.com/office/spreadsheetml/2010/11/ac" url="C:\Users\HB036784\OneDrive - Cerner Corporation\SRO\HL7\V2\IGs\LOI\"/>
    </mc:Choice>
  </mc:AlternateContent>
  <bookViews>
    <workbookView xWindow="0" yWindow="0" windowWidth="28800" windowHeight="14010" tabRatio="825" activeTab="1"/>
  </bookViews>
  <sheets>
    <sheet name="Submitter" sheetId="6" r:id="rId1"/>
    <sheet name="Ballot" sheetId="1" r:id="rId2"/>
    <sheet name="Instructions" sheetId="2" r:id="rId3"/>
    <sheet name="Instructions Cont.." sheetId="9" r:id="rId4"/>
    <sheet name="Format Guidelines" sheetId="7" r:id="rId5"/>
    <sheet name="Co-Chair Guidelines" sheetId="4" r:id="rId6"/>
    <sheet name="Setup" sheetId="3" r:id="rId7"/>
    <sheet name="V251_IG_LABORDERS_R1_D3_2017MAY" sheetId="10" r:id="rId8"/>
  </sheets>
  <definedNames>
    <definedName name="_xlnm._FilterDatabase" localSheetId="1" hidden="1">Ballot!$A$2:$AR$201</definedName>
    <definedName name="_xlnm._FilterDatabase" localSheetId="0" hidden="1">Submitter!#REF!</definedName>
    <definedName name="_xlnm._FilterDatabase" localSheetId="7" hidden="1">V251_IG_LABORDERS_R1_D3_2017MAY!$A$1:$K$133</definedName>
    <definedName name="Artifact" localSheetId="3">'Instructions Cont..'!#REF!</definedName>
    <definedName name="Artifact">Instructions!#REF!</definedName>
    <definedName name="Artifact_type">Setup!#REF!</definedName>
    <definedName name="B_No_Votes" localSheetId="3">'Instructions Cont..'!#REF!</definedName>
    <definedName name="B_No_Votes">Instructions!#REF!</definedName>
    <definedName name="BalComCol">Ballot!#REF!</definedName>
    <definedName name="Ballot_Committee" localSheetId="3">'Instructions Cont..'!#REF!</definedName>
    <definedName name="Ballot_Committee">Instructions!#REF!</definedName>
    <definedName name="BallotWrk">Ballot!#REF!</definedName>
    <definedName name="BCmt">Setup!$B$8:$N$8</definedName>
    <definedName name="BehalfEmail">Instructions!$B$71</definedName>
    <definedName name="Change_Applied" localSheetId="3">'Instructions Cont..'!#REF!</definedName>
    <definedName name="Change_Applied">Instructions!$B$66</definedName>
    <definedName name="commentgroup">Instructions!$B$50</definedName>
    <definedName name="Comments" localSheetId="3">'Instructions Cont..'!#REF!</definedName>
    <definedName name="Comments">Instructions!$B$46</definedName>
    <definedName name="ComTime">Instructions!#REF!</definedName>
    <definedName name="Considered" localSheetId="3">'Instructions Cont..'!#REF!</definedName>
    <definedName name="Considered">Instructions!#REF!</definedName>
    <definedName name="Disclaimer">Setup!$A$10</definedName>
    <definedName name="Disclaimer2">Setup!$A$11</definedName>
    <definedName name="Disclaimer3">Setup!$A$12</definedName>
    <definedName name="DispCmt">Setup!$B$5:$U$5</definedName>
    <definedName name="Disposition" localSheetId="3">'Instructions Cont..'!#REF!</definedName>
    <definedName name="Disposition">Instructions!$B$55</definedName>
    <definedName name="Disposition_Comment" localSheetId="3">'Instructions Cont..'!#REF!</definedName>
    <definedName name="Disposition_Comment">Instructions!$B$56</definedName>
    <definedName name="Disposition_Committee" localSheetId="3">'Instructions Cont..'!#REF!</definedName>
    <definedName name="Disposition_Committee">Instructions!$B$54</definedName>
    <definedName name="Disposition2">'Instructions Cont..'!$A$2</definedName>
    <definedName name="dispositionstatus">Setup!$A$20:$K$20</definedName>
    <definedName name="Dispstat">Setup!$A$19</definedName>
    <definedName name="Domain" localSheetId="3">'Instructions Cont..'!#REF!</definedName>
    <definedName name="Domain">Instructions!#REF!</definedName>
    <definedName name="Existing_Wording" localSheetId="3">'Instructions Cont..'!#REF!</definedName>
    <definedName name="Existing_Wording">Instructions!$B$44</definedName>
    <definedName name="FilterRow">Ballot!#REF!</definedName>
    <definedName name="FirstRow">Ballot!$3:$3</definedName>
    <definedName name="For_Against_Abstain" localSheetId="3">'Instructions Cont..'!#REF!</definedName>
    <definedName name="For_Against_Abstain">Instructions!$B$58</definedName>
    <definedName name="ID" localSheetId="3">'Instructions Cont..'!#REF!</definedName>
    <definedName name="ID">Instructions!$B$72</definedName>
    <definedName name="Identifier" localSheetId="3">'Instructions Cont..'!#REF!</definedName>
    <definedName name="Identifier">Instructions!#REF!</definedName>
    <definedName name="IDNumCol">Ballot!#REF!</definedName>
    <definedName name="InPerson">Submitter!#REF!</definedName>
    <definedName name="InPersReq">Ballot!$S$3:$S$201</definedName>
    <definedName name="LastCol">Ballot!$AM:$AM</definedName>
    <definedName name="LastRow">Ballot!#REF!</definedName>
    <definedName name="Number">Ballot!$A:$A</definedName>
    <definedName name="NumberID" localSheetId="3">'Instructions Cont..'!#REF!</definedName>
    <definedName name="NumberID">Instructions!$B$7</definedName>
    <definedName name="OnBehalfOf" localSheetId="3">'Instructions Cont..'!#REF!</definedName>
    <definedName name="OnBehalfOf">Instructions!$B$70</definedName>
    <definedName name="Ov">Submitter!$F$10</definedName>
    <definedName name="OverallVote">Submitter!$G$10</definedName>
    <definedName name="OVote">Setup!$B$9:$D$9</definedName>
    <definedName name="_xlnm.Print_Area" localSheetId="1">Ballot!$B$1:$Q$201</definedName>
    <definedName name="_xlnm.Print_Area" localSheetId="5">'Co-Chair Guidelines'!#REF!</definedName>
    <definedName name="_xlnm.Print_Area" localSheetId="4">'Format Guidelines'!#REF!</definedName>
    <definedName name="_xlnm.Print_Area" localSheetId="2">Instructions!$A:$I</definedName>
    <definedName name="_xlnm.Print_Area" localSheetId="3">'Instructions Cont..'!#REF!</definedName>
    <definedName name="_xlnm.Print_Area" localSheetId="6">Setup!#REF!</definedName>
    <definedName name="_xlnm.Print_Area" localSheetId="0">Submitter!$A$1:$L$10</definedName>
    <definedName name="_xlnm.Print_Titles" localSheetId="1">Ballot!#REF!,Ballot!$1:$2</definedName>
    <definedName name="_xlnm.Print_Titles" localSheetId="5">'Co-Chair Guidelines'!#REF!,'Co-Chair Guidelines'!$1:$8</definedName>
    <definedName name="_xlnm.Print_Titles" localSheetId="4">'Format Guidelines'!#REF!,'Format Guidelines'!$1:$8</definedName>
    <definedName name="_xlnm.Print_Titles" localSheetId="6">Setup!#REF!,Setup!$3:$10</definedName>
    <definedName name="_xlnm.Print_Titles" localSheetId="0">Submitter!$A:$A,Submitter!$1:$10</definedName>
    <definedName name="Proposed_Wording" localSheetId="3">'Instructions Cont..'!#REF!</definedName>
    <definedName name="Proposed_Wording">Instructions!$B$45</definedName>
    <definedName name="Pubs" localSheetId="3">'Instructions Cont..'!#REF!</definedName>
    <definedName name="Pubs">Instructions!#REF!</definedName>
    <definedName name="RecFrom">Instructions!#REF!</definedName>
    <definedName name="ReferredTo">Instructions!#REF!</definedName>
    <definedName name="Responsibility" localSheetId="3">'Instructions Cont..'!#REF!</definedName>
    <definedName name="Responsibility">Instructions!$B$65</definedName>
    <definedName name="ResReq">Instructions!$B$48</definedName>
    <definedName name="RilterRow">Ballot!#REF!</definedName>
    <definedName name="SArtifact" localSheetId="5">'Co-Chair Guidelines'!$B$1:$J$1</definedName>
    <definedName name="SArtifact" localSheetId="4">'Format Guidelines'!$B$1:$J$1</definedName>
    <definedName name="SArtifact">Setup!$B$3:$J$3</definedName>
    <definedName name="SBallot" localSheetId="5">'Co-Chair Guidelines'!$B$5:$AA$5</definedName>
    <definedName name="SBallot" localSheetId="4">'Format Guidelines'!$B$5:$AA$5</definedName>
    <definedName name="SBallot">Setup!$B$7:$AE$7</definedName>
    <definedName name="SBallot2">Setup!$B$7:$AF$7</definedName>
    <definedName name="SCmt" localSheetId="5">'Co-Chair Guidelines'!$B$3:$R$3</definedName>
    <definedName name="SCmt" localSheetId="4">'Format Guidelines'!$B$3:$R$3</definedName>
    <definedName name="SCmt">Setup!$B$5:$U$5</definedName>
    <definedName name="SDisp" localSheetId="5">'Co-Chair Guidelines'!$B$2:$G$2</definedName>
    <definedName name="SDisp" localSheetId="4">'Format Guidelines'!$B$2:$G$2</definedName>
    <definedName name="SDisp">Setup!$B$4:$H$4</definedName>
    <definedName name="SDisp2">Setup!$B$4:$E$4</definedName>
    <definedName name="Section" localSheetId="3">'Instructions Cont..'!#REF!</definedName>
    <definedName name="Section">Instructions!$B$8</definedName>
    <definedName name="Status">Instructions!#REF!</definedName>
    <definedName name="SubByCol">Ballot!$AK:$AK</definedName>
    <definedName name="SubByNameCell">Submitter!$F$4</definedName>
    <definedName name="SubByOrg">Submitter!$F$7</definedName>
    <definedName name="SubChangeCol">Ballot!$AJ:$AJ</definedName>
    <definedName name="SubmittedBy" localSheetId="3">'Instructions Cont..'!#REF!</definedName>
    <definedName name="SubmittedBy">Instructions!$B$68</definedName>
    <definedName name="SubmitterOrganization" localSheetId="3">'Instructions Cont..'!#REF!</definedName>
    <definedName name="SubmitterOrganization">Instructions!$B$69</definedName>
    <definedName name="SubstantiveChange" localSheetId="3">'Instructions Cont..'!#REF!</definedName>
    <definedName name="SubstantiveChange">Instructions!$B$67</definedName>
    <definedName name="SVote" localSheetId="5">'Co-Chair Guidelines'!$B$4:$G$4</definedName>
    <definedName name="SVote" localSheetId="4">'Format Guidelines'!$B$4:$G$4</definedName>
    <definedName name="SVote">Setup!$B$6:$F$6</definedName>
    <definedName name="TC_List">Setup!#REF!</definedName>
    <definedName name="Type" localSheetId="3">'Instructions Cont..'!#REF!</definedName>
    <definedName name="Type">Instructions!$B$41</definedName>
    <definedName name="Vote" localSheetId="3">'Instructions Cont..'!#REF!</definedName>
    <definedName name="Vote">Instructions!#REF!</definedName>
    <definedName name="Withdraw" localSheetId="3">'Instructions Cont..'!#REF!</definedName>
    <definedName name="Withdraw">Instructions!$B$62</definedName>
  </definedNames>
  <calcPr calcId="171027" concurrentCalc="0"/>
  <extLst>
    <ext xmlns:mx="http://schemas.microsoft.com/office/mac/excel/2008/main" uri="{7523E5D3-25F3-A5E0-1632-64F254C22452}">
      <mx:ArchID Flags="2"/>
    </ext>
  </extLst>
</workbook>
</file>

<file path=xl/calcChain.xml><?xml version="1.0" encoding="utf-8"?>
<calcChain xmlns="http://schemas.openxmlformats.org/spreadsheetml/2006/main">
  <c r="L147" i="1" l="1"/>
  <c r="L148" i="1"/>
  <c r="L149" i="1"/>
  <c r="L150" i="1"/>
  <c r="L151" i="1"/>
  <c r="L152" i="1"/>
  <c r="L153" i="1"/>
  <c r="L154" i="1"/>
  <c r="L159" i="1"/>
  <c r="L160" i="1"/>
  <c r="L163" i="1"/>
  <c r="O163" i="1"/>
  <c r="T157" i="1"/>
  <c r="T156" i="1"/>
  <c r="T155" i="1"/>
  <c r="T154" i="1"/>
  <c r="T153" i="1"/>
  <c r="T152" i="1"/>
  <c r="T151" i="1"/>
  <c r="T150" i="1"/>
  <c r="T149" i="1"/>
  <c r="T148" i="1"/>
  <c r="T147" i="1"/>
  <c r="T159" i="1"/>
  <c r="K153" i="1"/>
  <c r="K147" i="1"/>
  <c r="K148" i="1"/>
  <c r="K149" i="1"/>
  <c r="K150" i="1"/>
  <c r="K151" i="1"/>
  <c r="K152" i="1"/>
  <c r="K154" i="1"/>
  <c r="P153" i="1"/>
  <c r="P152" i="1"/>
  <c r="P151" i="1"/>
  <c r="P150" i="1"/>
  <c r="P149" i="1"/>
  <c r="P148" i="1"/>
  <c r="P147" i="1"/>
  <c r="P154" i="1"/>
  <c r="O147" i="1"/>
  <c r="O148" i="1"/>
  <c r="O149" i="1"/>
  <c r="O150" i="1"/>
  <c r="O151" i="1"/>
  <c r="O152" i="1"/>
  <c r="O153" i="1"/>
  <c r="O154" i="1"/>
  <c r="L158" i="1"/>
  <c r="L161" i="1"/>
  <c r="L155" i="1"/>
  <c r="AL118" i="1"/>
  <c r="AL89" i="1"/>
  <c r="K93" i="10"/>
  <c r="K86" i="10"/>
  <c r="K80" i="10"/>
  <c r="K56" i="10"/>
  <c r="K51" i="10"/>
  <c r="K40" i="10"/>
  <c r="K21" i="10"/>
  <c r="K19" i="10"/>
  <c r="A16" i="6"/>
</calcChain>
</file>

<file path=xl/sharedStrings.xml><?xml version="1.0" encoding="utf-8"?>
<sst xmlns="http://schemas.openxmlformats.org/spreadsheetml/2006/main" count="3020" uniqueCount="1560">
  <si>
    <t>Disposition WG</t>
  </si>
  <si>
    <t>Pending input from other WG</t>
  </si>
  <si>
    <t>Considered - No action required</t>
  </si>
  <si>
    <t>Considered - Question Answered</t>
  </si>
  <si>
    <t>If you submit an overall affirmative vote, please make sure you have not included negative line items on the Ballot worksheet</t>
  </si>
  <si>
    <t>Please be sure that your overall negative vote has supporting negative comments with explanations on the Ballot worksheet</t>
  </si>
  <si>
    <t>Comment grouping</t>
  </si>
  <si>
    <t>Yes</t>
  </si>
  <si>
    <t>You have indicated that you will be attending the Working Group Meeting and that you would like to discuss at least one of your comments with the responsible Committee during that time.  Please note that due to time constraints not all comments can be reviewed at WGMs and that it is your responsibility to find out when this ballot comment can be scheduled for discussion.</t>
  </si>
  <si>
    <t>No</t>
  </si>
  <si>
    <t>Ballot Comment Tracking</t>
  </si>
  <si>
    <t>In person resolution requested</t>
  </si>
  <si>
    <t>Persuasive</t>
  </si>
  <si>
    <t>Persuasive with mod</t>
  </si>
  <si>
    <t>Not persuasive</t>
  </si>
  <si>
    <t>Not persuasive with mod</t>
  </si>
  <si>
    <t>Not related</t>
  </si>
  <si>
    <t>Considered for future use</t>
  </si>
  <si>
    <t>Pending input from submitter</t>
  </si>
  <si>
    <t>Back to ballot</t>
  </si>
  <si>
    <t>Back to instructions</t>
  </si>
  <si>
    <t>Ballot instructions continued...</t>
  </si>
  <si>
    <t xml:space="preserve">The instructions for selecting dispositions were too large for this section and have been moved to the worksheet titled "Instructions Cont.." </t>
  </si>
  <si>
    <t>SUBMITTED BY IDENTIFIER:</t>
  </si>
  <si>
    <t>Existing Wording</t>
  </si>
  <si>
    <t>Proposed Wording</t>
  </si>
  <si>
    <t>Disposition</t>
  </si>
  <si>
    <t>Return to Ballot</t>
  </si>
  <si>
    <t>How to Use this Spreadsheet</t>
  </si>
  <si>
    <t>Column Headers</t>
  </si>
  <si>
    <t xml:space="preserve">BALLOT TITLE: </t>
  </si>
  <si>
    <t xml:space="preserve">SUBMISSION DATE: </t>
  </si>
  <si>
    <t xml:space="preserve">OVERALL BALLOT VOTE: </t>
  </si>
  <si>
    <t>Affirmative</t>
  </si>
  <si>
    <t>Vote and Type</t>
  </si>
  <si>
    <t>Responsible Person</t>
  </si>
  <si>
    <t>Against</t>
  </si>
  <si>
    <t>Abstain</t>
  </si>
  <si>
    <t>This page reserved for HL7 HQ.  DO NOT EDIT.</t>
  </si>
  <si>
    <t>SUBMITTED BY NAME:</t>
  </si>
  <si>
    <t>SUBMITTED BY EMAIL:</t>
  </si>
  <si>
    <t>SUBMITTED BY PHONE:</t>
  </si>
  <si>
    <t>Substantive Change</t>
  </si>
  <si>
    <t>Negative</t>
  </si>
  <si>
    <t>Section of the ballot, e.g., 3.1.2.  Note:  This column can be filtered by the committee, for example, to consider all ballot line items reported against section 3.1.2.</t>
  </si>
  <si>
    <t>Change Applied</t>
  </si>
  <si>
    <t>Submitted By</t>
  </si>
  <si>
    <t>This column is auto filled from the Submitter Worksheet.  It is used to refer back to the submitter for a given line item when all the ballot line items are combined into a single spreadsheet or database.  For Organization and Benefactor members,  the designated contact must be one of your registered voters  to conform with ANSI guidelines.</t>
  </si>
  <si>
    <t>Ballot Submitter (sections in lavender)</t>
  </si>
  <si>
    <t>On behalf of</t>
  </si>
  <si>
    <t>Submitter Tracking ID</t>
  </si>
  <si>
    <t>Organization</t>
  </si>
  <si>
    <t>Enter Ballot Comments (Line Items)</t>
  </si>
  <si>
    <t>BALLOT CYCLE:</t>
  </si>
  <si>
    <t>Referred and tracked</t>
  </si>
  <si>
    <t xml:space="preserve">This column is auto filled from the Submitter Worksheet.  Submitter's should enter the name of the organization that they represent with respect to voting if different from the organization which employs them.  It is used to link the submitter's name with the organization they are voting on behalf of for a given line item when all the ballot line items are combined into a single spreadsheet or database.  </t>
  </si>
  <si>
    <t>This column is autofilled from the Submitter Worksheet.  It is used to track the email address of the original submitter of the line item.  Many International Affiliates and Organizational submitters pool comments from a variety of reviewers, who can then be tracked using this column.</t>
  </si>
  <si>
    <t>This is an identifier used by HL7 WGs.  Please do not alter.</t>
  </si>
  <si>
    <r>
      <t>Identifier internal to the organization or Affiliate submitting the ballot.  This should be a meaningful number to the organization or Affiliate submitter that allows them to track comments.  This can be something as simple as the reviewer’s initials followed by a number for each comment, i.e. JD-1, or even more complex such as ‘001XXhsJul03’ where ‘001’ is the unique item number, ‘XX’ is the reviewer's initials, ‘hs’ is the company initials, and ‘Jul03’ is the date the ballot was released.</t>
    </r>
    <r>
      <rPr>
        <sz val="10"/>
        <color indexed="10"/>
        <rFont val="Arial"/>
        <family val="2"/>
      </rPr>
      <t xml:space="preserve"> </t>
    </r>
    <r>
      <rPr>
        <sz val="10"/>
        <rFont val="Arial"/>
        <family val="2"/>
      </rPr>
      <t>If additional rows are added, please do so after the last row in the ballot spreadsheet to ensure that the sequential numbers are maintained.</t>
    </r>
  </si>
  <si>
    <t>Using the Existing Wording as a template, denote the desired changes.</t>
  </si>
  <si>
    <r>
      <t>Negative Vote:</t>
    </r>
    <r>
      <rPr>
        <sz val="10"/>
        <rFont val="Arial"/>
        <family val="2"/>
      </rPr>
      <t xml:space="preserve">
(NEG) Negative Vote with comment.  Use this in the situation where the content of the material is non-functional, incomplete or requires correction before final publication.  All Neg votes must be accompanied by comments and be resolved by the Work Group.
Note: the designation of a Negative with comment as either Major or Minor has been discontinued due to being to subjective in nature. HL7, under ANSI guidelines, does not differentiate a Negative with comment based on the supposed severity assigned by the submitter.  All Normative Ballot negative comments must be addressed, if not finally resolved, before the Ballot can move to ANSI for approval.  
</t>
    </r>
    <r>
      <rPr>
        <b/>
        <u/>
        <sz val="10"/>
        <rFont val="Arial"/>
        <family val="2"/>
      </rPr>
      <t xml:space="preserve">Affirmative Votes:
</t>
    </r>
    <r>
      <rPr>
        <sz val="10"/>
        <rFont val="Arial"/>
        <family val="2"/>
      </rPr>
      <t>(A-A) Affirmative Vote without qualification</t>
    </r>
    <r>
      <rPr>
        <b/>
        <u/>
        <sz val="10"/>
        <rFont val="Arial"/>
        <family val="2"/>
      </rPr>
      <t xml:space="preserve">
</t>
    </r>
    <r>
      <rPr>
        <sz val="10"/>
        <rFont val="Arial"/>
        <family val="2"/>
      </rPr>
      <t>(A-S) Affirmative Vote with  Suggestion.  Use this if you are including a suggestion (comment) for the WG's consideration; such as additional background information or justification for a particular solution.
(A-T) Affirmative Vote with Typo.  Use this if you are (comment) reporting a typographical error.
(A-Q) Affirmative Vote with Question.  Use this if you submitted a  question (comment) for consideration by the WG.
(A-C) Affirmative Vote with Comment - Use this for a generic Affirmative with a comment other than a suggestion, question, or typo .</t>
    </r>
  </si>
  <si>
    <t>Ballot Submission</t>
  </si>
  <si>
    <t>Mover / seconder</t>
  </si>
  <si>
    <t>Comment 
Number</t>
  </si>
  <si>
    <t>URL for the page (or where possible the section - right-click on the "globe" icon beside the section heading and select "copy link address") that the comment relates to</t>
  </si>
  <si>
    <t>Retracted / Withdrawn</t>
  </si>
  <si>
    <t xml:space="preserve">For </t>
  </si>
  <si>
    <t>Summary</t>
  </si>
  <si>
    <t>High-level Instructions</t>
  </si>
  <si>
    <t>The wording of concern/relevance for this comment.  Copy and Paste from ballot materials.</t>
  </si>
  <si>
    <t>Work Group Reconciliation (sections in green)</t>
  </si>
  <si>
    <t>Resource(s)</t>
  </si>
  <si>
    <t>Triage Note</t>
  </si>
  <si>
    <t>An initial proposed disposition or evaluation of the line item, including assertion of duplication, etc.  Asserted during the ballot triage process.</t>
  </si>
  <si>
    <t>Artifact ID</t>
  </si>
  <si>
    <t>Chapter</t>
  </si>
  <si>
    <t>Ballot</t>
  </si>
  <si>
    <t>Page #</t>
  </si>
  <si>
    <t>Line #</t>
  </si>
  <si>
    <t>Tracker #</t>
  </si>
  <si>
    <t>Pubs</t>
  </si>
  <si>
    <t>Triage &amp; Committee Resolution</t>
  </si>
  <si>
    <t>Ballot Comment</t>
  </si>
  <si>
    <t>Disposition External Organization</t>
  </si>
  <si>
    <t>Disposition/Retract/ Withdrawal Date</t>
  </si>
  <si>
    <t>Disposition Comment
or
Retract/Withdraw details</t>
  </si>
  <si>
    <t>URL</t>
  </si>
  <si>
    <r>
      <t xml:space="preserve">Submitting a ballot:
</t>
    </r>
    <r>
      <rPr>
        <b/>
        <sz val="9"/>
        <rFont val="Arial"/>
        <family val="2"/>
      </rPr>
      <t>SUBMITTER WORKSHEET:</t>
    </r>
    <r>
      <rPr>
        <b/>
        <u/>
        <sz val="9"/>
        <rFont val="Arial"/>
        <family val="2"/>
      </rPr>
      <t xml:space="preserve">
</t>
    </r>
    <r>
      <rPr>
        <sz val="9"/>
        <rFont val="Arial"/>
        <family val="2"/>
      </rPr>
      <t>Please complete the Submitter worksheet noting your overall ballot vote.  Please note if you have any negative line items the ballot is considered negative overall.  For Organizations and International Affiliates,  the Submitter must be one of your registered voters  to conform with ANSI guidelines.</t>
    </r>
    <r>
      <rPr>
        <b/>
        <u/>
        <sz val="9"/>
        <rFont val="Arial"/>
        <family val="2"/>
      </rPr>
      <t xml:space="preserve">
</t>
    </r>
    <r>
      <rPr>
        <b/>
        <sz val="9"/>
        <rFont val="Arial"/>
        <family val="2"/>
      </rPr>
      <t>BALLOT WORKSHEET:</t>
    </r>
    <r>
      <rPr>
        <sz val="9"/>
        <rFont val="Arial"/>
        <family val="2"/>
      </rPr>
      <t xml:space="preserve">
Several columns utilize drop-down lists of valid values, denoted by a down-arrow to the right of the cell.
Submitters, please complete all </t>
    </r>
    <r>
      <rPr>
        <b/>
        <sz val="9"/>
        <rFont val="Arial"/>
        <family val="2"/>
      </rPr>
      <t xml:space="preserve">lavender </t>
    </r>
    <r>
      <rPr>
        <sz val="9"/>
        <rFont val="Arial"/>
        <family val="2"/>
      </rPr>
      <t xml:space="preserve">columns as described below.
WG's use the columns in </t>
    </r>
    <r>
      <rPr>
        <b/>
        <sz val="9"/>
        <rFont val="Arial"/>
        <family val="2"/>
      </rPr>
      <t>turquoise</t>
    </r>
    <r>
      <rPr>
        <sz val="9"/>
        <rFont val="Arial"/>
        <family val="2"/>
      </rPr>
      <t xml:space="preserve"> to document the process of reconciling ballot comments.    
If you need to add a row, please do so near the bottom of the rows provided to maintain the item numbers.
If you encounter issues with the spreadsheet, please contact Karen Van Hentenryck (karenvan@hl7.org) at HL7 Headquarters.
</t>
    </r>
    <r>
      <rPr>
        <b/>
        <u/>
        <sz val="9"/>
        <rFont val="Arial"/>
        <family val="2"/>
      </rPr>
      <t>Reconciliation</t>
    </r>
    <r>
      <rPr>
        <sz val="9"/>
        <rFont val="Arial"/>
        <family val="2"/>
      </rPr>
      <t xml:space="preserve">; resolving ballot line items:
WGs,  please complete all </t>
    </r>
    <r>
      <rPr>
        <b/>
        <sz val="9"/>
        <rFont val="Arial"/>
        <family val="2"/>
      </rPr>
      <t xml:space="preserve">turquoise </t>
    </r>
    <r>
      <rPr>
        <sz val="9"/>
        <rFont val="Arial"/>
        <family val="2"/>
      </rPr>
      <t xml:space="preserve">columns as described below to resolve Ballot line item comments.
WG's are required to notify the comment submitter, as denoted by the Submitter worksheet or "On behalf of" column, of the resolution of each neagative Ballot line item.
</t>
    </r>
    <r>
      <rPr>
        <b/>
        <u/>
        <sz val="9"/>
        <rFont val="Arial"/>
        <family val="2"/>
      </rPr>
      <t>Submitting comments on behalf of another person:</t>
    </r>
    <r>
      <rPr>
        <sz val="9"/>
        <rFont val="Arial"/>
        <family val="2"/>
      </rPr>
      <t xml:space="preserve">
A submitter may cut and paste other peoples' comments into the spreadsheet and manually update the column titled "On behalf of" or may use a worksheet with the amalgamation macro in it (available from HL7 Inc. or HL7 Canada (standards@infoway-inforoute.ca)).  The amalgamation worksheet contains the necessary instructions to automatically populate the 'submitter', 'organization' and 
'on behalf of' columns.  This is very useful for organizations and International Affiliates who typically have one representative 
submitting ballot comments from a number of different people.</t>
    </r>
  </si>
  <si>
    <t>Section</t>
  </si>
  <si>
    <t>All</t>
  </si>
  <si>
    <t>A collection of artifacts including messages, interactions, &amp; storyboards that cover a specific interest area.  Examples in HL7 are Pharmacy, Medical Devices, Patient Administration, Lab Order/Resulting, Medical Records, and Claims and Reimbursement.  
Select from the drop down list the specific ballot that the comment pertains to.  An explanation of the 'codes' used to represent the Ballots as well as the Ballot WGs that are are responsible for them is included in the worksheet titled 'CodeReference'.  Please refer to the list of available ballots on the HL7 site for more descriptive information on current, open ballots.</t>
  </si>
  <si>
    <t>V3</t>
  </si>
  <si>
    <t>Identifies the chapter or appendix of the ballot specificaiton the comment refers to.</t>
  </si>
  <si>
    <t>The type of Artifact this Ballot line item affects; used to group like artifacts for resolution. The following are suggested values:</t>
  </si>
  <si>
    <t>AD</t>
  </si>
  <si>
    <t>Data Type - Abstract</t>
  </si>
  <si>
    <t>AR</t>
  </si>
  <si>
    <t>Application Role</t>
  </si>
  <si>
    <t>CT</t>
  </si>
  <si>
    <t>Common Message Elements (CMET)</t>
  </si>
  <si>
    <t>DA</t>
  </si>
  <si>
    <t>Domain Analysis Model</t>
  </si>
  <si>
    <t>DM</t>
  </si>
  <si>
    <t>Domain Message Information Model</t>
  </si>
  <si>
    <t>HD</t>
  </si>
  <si>
    <t>Hierarchical Message Definition</t>
  </si>
  <si>
    <t>IN</t>
  </si>
  <si>
    <t>Interaction</t>
  </si>
  <si>
    <t>MT</t>
  </si>
  <si>
    <t>Message Type</t>
  </si>
  <si>
    <t>RI</t>
  </si>
  <si>
    <t>Reference Information Model</t>
  </si>
  <si>
    <t>RM</t>
  </si>
  <si>
    <t>Refined Message Information Model</t>
  </si>
  <si>
    <t>SC</t>
  </si>
  <si>
    <t>Schema [typically FYI or Informative]</t>
  </si>
  <si>
    <t>SD</t>
  </si>
  <si>
    <t>Sample Instance - Document [typically FYI or Informative]</t>
  </si>
  <si>
    <t>SM</t>
  </si>
  <si>
    <t>Sample Instance - Message [typically FYI or Informative]</t>
  </si>
  <si>
    <t>SN</t>
  </si>
  <si>
    <t>Schematron [typically FYI or Informative]</t>
  </si>
  <si>
    <t>SS</t>
  </si>
  <si>
    <t>Style Sheet [typically FYI or Informative]</t>
  </si>
  <si>
    <t>ST</t>
  </si>
  <si>
    <t>Storyboard</t>
  </si>
  <si>
    <t>TE</t>
  </si>
  <si>
    <t>Trigger Event</t>
  </si>
  <si>
    <t>TP</t>
  </si>
  <si>
    <t>Transport Protocol</t>
  </si>
  <si>
    <t>UD</t>
  </si>
  <si>
    <t>Data Type UML-ITS</t>
  </si>
  <si>
    <t>XD</t>
  </si>
  <si>
    <t xml:space="preserve">Data Type XML-ITS </t>
  </si>
  <si>
    <t>XS</t>
  </si>
  <si>
    <t>XML-ITS Structure</t>
  </si>
  <si>
    <t>??</t>
  </si>
  <si>
    <t>NOS (Not Otherwise Specified) / Other</t>
  </si>
  <si>
    <t>BLANK</t>
  </si>
  <si>
    <t>Not artifact specific; e.g. description, illustration, definition, etc.</t>
  </si>
  <si>
    <t>The name of the resource or resources related to the ballot comment - used to categorize the line item and determine disposition work group.  Must correspond to list within gForge tracker, space-separated.  At least one resource or page must be identified.</t>
  </si>
  <si>
    <t>The specification page or pages related to the ballot comment - used to categorize the line item and determine disposition work group.  Must correspond to list within gForge tracker, space-separated.  At least one resource or page must be identified.</t>
  </si>
  <si>
    <t>Identifies the page of the PDF document the ballot comment relates to.  (If multiple pages, separate with commas)</t>
  </si>
  <si>
    <t>Identifies the line number from the left-hand side of the page that the ballot comment relates to.  If the comment applies to a range of lines, either just list the starting line or use the form 7-15 to designate the start and ending line.</t>
  </si>
  <si>
    <t>FHIR</t>
  </si>
  <si>
    <t>BALLOT TRACKER:</t>
  </si>
  <si>
    <t>Next Steps:</t>
  </si>
  <si>
    <t>Read Instructions</t>
  </si>
  <si>
    <t>SUBMITTED BY ORGANIZATION
(if applicable):</t>
  </si>
  <si>
    <t>http://gforge.hl7.org/gf/project/fhir/tracker/?action=TrackerItemBrowse&amp;tracker_id=677</t>
  </si>
  <si>
    <t>HTML Page name(s)</t>
  </si>
  <si>
    <t>If the submitter feels that the issue being raised directly relates to the formatting or publication of this document rather than the content of the document, flag this field with a "Y" value, otherwise leave it blank or "N".</t>
  </si>
  <si>
    <t>Submitters can use this field to indicate that they would appreciate discussing particular comments in person during a WGM session or conference call.  Reasonable efforts will be made to coordinate discussion such that the commenter can be present, either at a face-to-face meeting or conference call.  Please note that due to time constraints not all comments can be reviewed at WGMs.</t>
  </si>
  <si>
    <t>Indicates the date on which the disposition was approved by the indicated work-group.  If the comment is retracted/withdrawn prior to disposition, that date is captured instead.</t>
  </si>
  <si>
    <t>Prior to disposition, this is the WG that has been "assigned" the ballot line item.  It may be changed if the responsibility moves from one WG to another.  Once a vote is made, it indicates the WG that voted on the item's disposition.  Must correspond to one of the work groups or other triage categories in the gForge tracker (e.g. publications, reference implementations).  Must be assigned for all non-duplicate items.</t>
  </si>
  <si>
    <r>
      <t>Withdrawn</t>
    </r>
    <r>
      <rPr>
        <sz val="10"/>
        <rFont val="Arial"/>
        <family val="2"/>
      </rPr>
      <t xml:space="preserve">
This term relates to the decision by a submitter to accept the dispostion of the line item proposed by the WG. Seeking the withdrawal of a Normative Ballot negaive line item is particularly important, since a withdrawn negative becomes an affirmative.  Of the other Ballot Types (Informative, DSTU, Comment-only) seeking the withdrawal of a negative may certainly contribute toward the Ballot passing, but it is not required; particularly on a Comment-only Ballot.
This field is used when the submitter agrees to "Withdraw" the negative line item particularly a Normative Ballot negative line item.  While the HL7 Governance and Operations Manual (GOM) section 13.01.04 mentions withdrawal of negative line items for Informative Ballots; the primary focus of withdrawals relates to Normative Ballots as addressed in the HL7 Essential Requirements (ER) at section 02.09 .  
To help submitters and co-chairs understand the use of "Withdrawn", the following example scenarios indicate when "Withdrawn" might be used: 
1) the WG has agreed to make the requested change; e.g. found the comment "Persuasive" 
2) the WG has agreed to make the requested change (Persuasive), but with modification to it or portions therof 
3) the WG has found the requested change to be persuasive but out-of scope for the particular ballot cycle and the submiter has agreed to submit the change for the next release 
4) the WG has found the requested change to be non-persuasive and has convinced the submitter to accept that decision.  
If the negative submitter agrees to "Withdraw" a negative line item it must be recorded in the ballot spreadsheet as a "withdrawn". Should the submitter, for whatever reason, not agree to withdraw a negative comment found persuasive, this column should be marked "resolved". In all other cases where the submitter refuses to withdraw the negative comment it should be left blank.
The intent of this field is to help manage negative line items, but the WG may elect to manage affirmative comments (suggestions, typos, questions) using this field if they so desire.</t>
    </r>
  </si>
  <si>
    <r>
      <t xml:space="preserve">This field may be populated based on the ballotter's verbal statement in a WGM, in a teleconference or in a private conversation with a WG co-chair. The intention will be documented in the minutes as appropriate and on the ballot spreadsheet. The entry must be dated if it occurs outside of a WGM.
The field will be left unpopulated if the ballotter elects to not withdraw or retract the negative line item.
Note that a ballotter often withdraws a line item before a change is actually applied. The WG is obliged to do a cross check of the Disposition field with the Change Applied field to ensure that they have finished dealing with the line item appropriately. 
</t>
    </r>
    <r>
      <rPr>
        <b/>
        <sz val="10"/>
        <rFont val="Arial"/>
        <family val="2"/>
      </rPr>
      <t>Retract</t>
    </r>
    <r>
      <rPr>
        <sz val="10"/>
        <rFont val="Arial"/>
        <family val="2"/>
      </rPr>
      <t xml:space="preserve">
The submitter has been convinced by the WG to retract the ballot line item.  This may be due to a decision to make the change in a future version or a misunderstanding about the content. This action is not to be confused with a withdrawal which signifies the successful resolution of a negative line item; rather a line item retraction equates to the line item never having been submitted and it is not counted in any Ballot tally.
NOTE:  If the line item was previously referred, but withdrawn or retracted; once the line item is dealt with in the referral WG update the disposition as appropriate when the line item is resolved.</t>
    </r>
  </si>
  <si>
    <t>Identifies a specific person that will ensure that any accepted changes are applied to subsequent materials published by the WG (e.g. updating storyboards, updating DMIMs, etc.).</t>
  </si>
  <si>
    <t>If Disposition requires action from an external organization, such as another standards body or collaborating group, name the organization or group here.</t>
  </si>
  <si>
    <t>This is a free text field that WGs can use to track similar or identical ballot comments.  For example,  if a WG receives 10 identical or similar ballot comments the WG can place a code (e.g. C1) in this column beside each of the 10 ballot comments.  The WG can then apply the sort filter to view all of the similar ballot comments at the same time.  This can also be used to identify items for block votes, items to be discussed at particular WGM quarters or conference calls, etc.</t>
  </si>
  <si>
    <t>An indicator to be used by the WG co-chairs to indicate if the proposed changes have indeed been made to the specification's official source material.  Values are:
Yes - Agreed change has been made
No - Agreed change has not yet been made (default)
Pre - Change has been pre-applied based on proposed disposition.  Once final disposition is agreed, this may be changed to Y if the final disposition is unchanged from the proposed disposition.
This column must be populated (and should only be populated) if the disposition is Persuasive, Persuasive with Mod or Not Persuasive with Mod.</t>
  </si>
  <si>
    <t>Yes, No, or blank indicator to be used by the WG co-chairs to indicate if the line item involves a change considered to be substantive.  This column should only be populated if the disposition is Persuasive, Persuasive with Mod or Not Persuasive with Mod. If any confusion as to status, may be a substantive change.  NOTE: Substantive change is only a consideration on Normative Ballot items.
The ANSI definition of substantive change is "A substantive change in a proposed American National Standard is one that directly and materially affects the use of the standard. Examples of substantive changes are "shall" to "should" or "should" to "shall"; addition, deletion or revision of requirements, regardless of the number of changes; addition of mandatory compliance with referenced standards."
The HL ER mirrors the ANSI definition and adds the following: "A substantive change is any change that materially affects the intent or content of the proposed HL7 ANS as balloted; e.g., alters the information content of a message, the circumstances under which it would be sent, or the interpretation of its content."   
The ARB, pending endorsement by the TSC, has put forward the following:
"A substantive change is one that changes the semantics of a given specification, i.e. representational changes should &lt;&lt;not&gt;&gt; be considered substantive in the context of the source specification itself &lt;&lt;unless&gt;&gt; such representational changes could substantively change down-stream derivative products of the specification, including either/both derivative semantics and/or derivative serializations or other wire-format-sensitive constructs." 
Any substantive change to a specification under normative shall necessitate a subsequent normative ballot of the same content; allowing the consensus group to respond, reaffirm, or change their vote due to the substantive change.</t>
  </si>
  <si>
    <t>Commenter Email</t>
  </si>
  <si>
    <t>Referred To</t>
  </si>
  <si>
    <t>Received From</t>
  </si>
  <si>
    <t>Notes</t>
  </si>
  <si>
    <t>Use this column to indicate the WG you have referred this ballot comment to.  Not used for gForge-associated ballots.  (Simply re-assign the disposition WG to the appropriate WG)</t>
  </si>
  <si>
    <t>Use this column to indicate the WG or external organization from which the WG received the resolution for this ballot comment, if different from [Disposition] WG or [Disposition] external organization identified previously.  Not used for gForge-associated ballots.</t>
  </si>
  <si>
    <t>This is a free text field that WGs can use to add comments regarding the current status of referred or received item.  Not used for gForge-associated ballots.</t>
  </si>
  <si>
    <r>
      <t xml:space="preserve">General notes:
Columns with </t>
    </r>
    <r>
      <rPr>
        <b/>
        <sz val="9"/>
        <rFont val="Arial"/>
        <family val="2"/>
      </rPr>
      <t>bold</t>
    </r>
    <r>
      <rPr>
        <sz val="9"/>
        <rFont val="Arial"/>
        <family val="2"/>
      </rPr>
      <t xml:space="preserve"> headings must be completed for a given stage (ballot submission or ballot reconciliation) to be complete.  Non-bold but black elements are conditional.  Refer to the notes on this page for guidance about when these columns must be filled in (and any circumstances when they should be left blank).  </t>
    </r>
    <r>
      <rPr>
        <sz val="9"/>
        <color indexed="62"/>
        <rFont val="Arial"/>
        <family val="2"/>
      </rPr>
      <t>Blue</t>
    </r>
    <r>
      <rPr>
        <sz val="9"/>
        <rFont val="Arial"/>
        <family val="2"/>
      </rPr>
      <t xml:space="preserve"> column headings indicate optional information.</t>
    </r>
  </si>
  <si>
    <t>Schedule</t>
  </si>
  <si>
    <t>Indicates when this item is tentatively planned for review</t>
  </si>
  <si>
    <t>Sub-category</t>
  </si>
  <si>
    <r>
      <t xml:space="preserve">For negative and Suggestion comments, this column should be included to identify the specific nature of the desired change:
</t>
    </r>
    <r>
      <rPr>
        <b/>
        <sz val="10"/>
        <rFont val="Arial"/>
        <family val="2"/>
      </rPr>
      <t xml:space="preserve">Correction: </t>
    </r>
    <r>
      <rPr>
        <sz val="10"/>
        <rFont val="Arial"/>
        <family val="2"/>
      </rPr>
      <t xml:space="preserve">Indicates that there is believed to be an issue with the specification such that it does not reflect the intent of the author or will not achieve the intended objective without adjustment
</t>
    </r>
    <r>
      <rPr>
        <b/>
        <sz val="10"/>
        <rFont val="Arial"/>
        <family val="2"/>
      </rPr>
      <t xml:space="preserve">Clarification: </t>
    </r>
    <r>
      <rPr>
        <sz val="10"/>
        <rFont val="Arial"/>
        <family val="2"/>
      </rPr>
      <t xml:space="preserve">Indicates that the wording of the specification, as written, is not sufficiently clear as to how conformant implementations should behave
</t>
    </r>
    <r>
      <rPr>
        <b/>
        <sz val="10"/>
        <rFont val="Arial"/>
        <family val="2"/>
      </rPr>
      <t xml:space="preserve">Enhancement: </t>
    </r>
    <r>
      <rPr>
        <sz val="10"/>
        <rFont val="Arial"/>
        <family val="2"/>
      </rPr>
      <t>Indicates that an additional feature is desired that is felt to fall within the declared scope of the specification.</t>
    </r>
  </si>
  <si>
    <t>Description of concern, question or reason for change.  For purposes of WG review state why this change would be beneficIal.  Should the proposed wording require further comment or clarificaton enter it following your rationale.
This column must be populated if no Tracker # is provided</t>
  </si>
  <si>
    <t xml:space="preserve">Identifies an existing tracker item from the FHIR gForge change request tracker that describes the ballot comment.  This might be a comment submitted by the balloter or by someone else (but which the balloter agrees with and wishes to assert as part of their own ballot response).  Submitters are encouraged to submit comments directly to the tracker as this allows them to easily monitor each line item comment as it is commented on and eventually disposed.  Any comments not submitted via the tracker will be migrated to the tracker as part of the ballot reconciliation process.
The gForge Change Request tracker is found here:
http://gforge.hl7.org/gf/project/fhir/tracker/?action=TrackerItemBrowse&amp;tracker_id=677
This column must be populated if no content is provided in Ballot Comment.  If a tracer # is provided, then any specified Ballot Comment will be treated as a comment on the existing tracker.  Other information beyond ballot strength and in-person resolution requested will be ignored.
</t>
  </si>
  <si>
    <t>A short (50-150 character) description of the proposed change or issue.  This will appear as the tracker title of the gForge tracker item.  (The title may be edited for clarity prior to posting to gForge.)
This column must be populated if no Tracker # is provided.</t>
  </si>
  <si>
    <t>Applies to:</t>
  </si>
  <si>
    <t>A - Comment Number</t>
  </si>
  <si>
    <t>B - Ballot</t>
  </si>
  <si>
    <t>C - Chapter</t>
  </si>
  <si>
    <t>D - Section</t>
  </si>
  <si>
    <t>E - Page #</t>
  </si>
  <si>
    <t>F - Line #</t>
  </si>
  <si>
    <t>G - Artifact</t>
  </si>
  <si>
    <t>H - Resource(s)</t>
  </si>
  <si>
    <t>I - HTML Page Name(s)</t>
  </si>
  <si>
    <t>J - Page or Section URL</t>
  </si>
  <si>
    <t>K - Vote and Type</t>
  </si>
  <si>
    <t>L - Sub-Category</t>
  </si>
  <si>
    <t>M - Tracker #</t>
  </si>
  <si>
    <t>W - Disposition WG</t>
  </si>
  <si>
    <t>X - Disposition</t>
  </si>
  <si>
    <t>Y - Disposition Comment
or
Retract/Withdrawal Details</t>
  </si>
  <si>
    <t>Z - Disposition/Retract/Withdrawal Date</t>
  </si>
  <si>
    <t>AB - For</t>
  </si>
  <si>
    <t>AC - Against</t>
  </si>
  <si>
    <t>AD - Abstain</t>
  </si>
  <si>
    <t>AA - Mover/Seconder</t>
  </si>
  <si>
    <r>
      <t xml:space="preserve">AE - Retracted / Withdrawn
</t>
    </r>
    <r>
      <rPr>
        <sz val="10"/>
        <rFont val="Arial"/>
        <family val="2"/>
      </rPr>
      <t>(Negative Ballot Line Items
Only)</t>
    </r>
  </si>
  <si>
    <t>Indicates who moved the motion to accept the proposed disposition in column X - Disposition and Y - Disposition Comment</t>
  </si>
  <si>
    <t>FOR or AGAINST the proposed resolution, or ABSTAIN from the vote.  Note: votes are required for Normative Ballot line items; votes may be taken for Informative and DSTU Ballot line items, but are not required; typically no votes are taken for Comment-only Ballot line items.  No votes are necessary on Affirmative line item comments.</t>
  </si>
  <si>
    <t>AF - Disposition 
External Organizaton</t>
  </si>
  <si>
    <t>AG - Responsible Person</t>
  </si>
  <si>
    <t>AH - Change Applied</t>
  </si>
  <si>
    <t>AI - Substantive Change</t>
  </si>
  <si>
    <t>AJ - Submitted By</t>
  </si>
  <si>
    <t>AK - Organization</t>
  </si>
  <si>
    <t>AL - On Behalf Of</t>
  </si>
  <si>
    <t>AM - Commenter Email</t>
  </si>
  <si>
    <t>AN - Submitter Tracking ID #</t>
  </si>
  <si>
    <t>AO - Referred To</t>
  </si>
  <si>
    <t>AP - Received From</t>
  </si>
  <si>
    <t>AQ - Notes</t>
  </si>
  <si>
    <t>This column is autofilled from the Submitter Worksheet, but can be overwritten when comments from multiple contributors are combined into one spreadsheet by the submitter.  It is used to track the original submitter of the line item.  Many International Affiliates and Organizational submitters pool comments from a variety of reviewers, who can then be tracked using this column.</t>
  </si>
  <si>
    <t>PDF ballots (incl. V2 and various V3 topics)</t>
  </si>
  <si>
    <t>PDF ballots (incl. V2 and various V3 topics), FHIR</t>
  </si>
  <si>
    <t>PDF ballots (incl. V2 and various V3 topics) with line numbers</t>
  </si>
  <si>
    <t xml:space="preserve"> All except FHIR</t>
  </si>
  <si>
    <r>
      <t xml:space="preserve">- Please only complete the columns in the Ballot Submission section (purple columns) on the "Ballot" tab
- If specifying an existing tracker item, only the "Vote and Type" column needs to be specified.
- Otherwise, please populate all "bold" columns.  (See the instructions tab if you're not sure how to fill in.)
- Also, </t>
    </r>
    <r>
      <rPr>
        <b/>
        <sz val="14"/>
        <rFont val="Arial"/>
        <family val="2"/>
      </rPr>
      <t>please</t>
    </r>
    <r>
      <rPr>
        <sz val="14"/>
        <rFont val="Arial"/>
        <family val="2"/>
      </rPr>
      <t xml:space="preserve"> populate the columns carefully (e.g. ensure section numbers actually contain section number, not page numbers or something else), as this makes triage much easier.</t>
    </r>
  </si>
  <si>
    <t>N - Existing Wording</t>
  </si>
  <si>
    <t>O - Proposed Wording</t>
  </si>
  <si>
    <t>P - Ballot Comment</t>
  </si>
  <si>
    <t>Q - Summary</t>
  </si>
  <si>
    <t>R - In Person Resolution Requested?</t>
  </si>
  <si>
    <t>S - Comment Grouping</t>
  </si>
  <si>
    <t>T - Schedule</t>
  </si>
  <si>
    <t>U - Triage Note</t>
  </si>
  <si>
    <t>V - Pubs</t>
  </si>
  <si>
    <t>Enter a reason for the disposition as well as the context.  Can also include work-group notes and/or preliminary dispositions.  When not capturing a final disposition, capture the date and context of the comment.  E.g.:
20130910 CQ WGM: Require more discussion with submitter.  Comment is unclear
20131117 CQ Telecon: Editor recommends that proposed wording be accepted.  
Note that date and vote of the final disposition are captured in separate columns.
This column must be populated unless the disposition is Persuasive, Considered - Tracked for Future Consideration or Considered - No Action Required
If a ballot comment is withdrawn or retracted, contextual information about the withdrawal is captured here (e.g. WGM quarter, conference call, etc.  May also include the stated reason for retraction/withdrawal)</t>
  </si>
  <si>
    <t>HL7 Version 2.5.1 Implementation Guide: Laboratory Orders (LOI) from EHR, Release 1 STU Release 3 - US Realm (PI ID: 922) (3rd STU Ballot) - V251_IG_LABORDERS_R1_D3_2017MAY</t>
  </si>
  <si>
    <t>May 2017</t>
  </si>
  <si>
    <t>OO</t>
  </si>
  <si>
    <t>Last Name</t>
  </si>
  <si>
    <t>First Name</t>
  </si>
  <si>
    <t>Title</t>
  </si>
  <si>
    <t>Location</t>
  </si>
  <si>
    <t>Phone</t>
  </si>
  <si>
    <t>Ext</t>
  </si>
  <si>
    <t>Email</t>
  </si>
  <si>
    <t>Vote</t>
  </si>
  <si>
    <t>Mbr. Type</t>
  </si>
  <si>
    <t>Upload</t>
  </si>
  <si>
    <t>Comments</t>
  </si>
  <si>
    <t>Aaronson</t>
  </si>
  <si>
    <t>Wendy</t>
  </si>
  <si>
    <t>Food and Drug Administration</t>
  </si>
  <si>
    <t>Health Scientist</t>
  </si>
  <si>
    <t>Rockville, MD 20850</t>
  </si>
  <si>
    <t>+1 301-796-0410</t>
  </si>
  <si>
    <t>wendy.aaronson@fda.hhs.gov</t>
  </si>
  <si>
    <t>Government/Non-Profit</t>
  </si>
  <si>
    <t>Abhyankar MD</t>
  </si>
  <si>
    <t>Swapna</t>
  </si>
  <si>
    <t>Regenstrief Institute, Inc.</t>
  </si>
  <si>
    <t>LOINC Content Developer</t>
  </si>
  <si>
    <t>Indianapolis, IN 46202</t>
  </si>
  <si>
    <t>+1 317-630-7070</t>
  </si>
  <si>
    <t>sabhyank@regenstrief.org</t>
  </si>
  <si>
    <t>Provider</t>
  </si>
  <si>
    <t>Acker</t>
  </si>
  <si>
    <t>Beth</t>
  </si>
  <si>
    <t>U.S. Department of Veterans Affairs</t>
  </si>
  <si>
    <t>Health Information Management Specialist</t>
  </si>
  <si>
    <t>Cantonment, FL 32533</t>
  </si>
  <si>
    <t>+1 850-968-5822</t>
  </si>
  <si>
    <t>beth.acker@va.gov</t>
  </si>
  <si>
    <t>Altamore</t>
  </si>
  <si>
    <t>Rita</t>
  </si>
  <si>
    <t>Washington State Department of Health</t>
  </si>
  <si>
    <t>Medical Epidemiologist</t>
  </si>
  <si>
    <t>Tumwater, WA 98501</t>
  </si>
  <si>
    <t>+1 360-951-4925</t>
  </si>
  <si>
    <t>rita.altamore@doh.wa.gov</t>
  </si>
  <si>
    <t>Armson</t>
  </si>
  <si>
    <t>Sara</t>
  </si>
  <si>
    <t>+1 317-274-9000</t>
  </si>
  <si>
    <t>sarmson@regenstrief.org</t>
  </si>
  <si>
    <t>Asim</t>
  </si>
  <si>
    <t>Muhammad</t>
  </si>
  <si>
    <t>Philips Healthcare</t>
  </si>
  <si>
    <t>Eindhoven,</t>
  </si>
  <si>
    <t>+31 631637553</t>
  </si>
  <si>
    <t>muhammad.asim@philips.com</t>
  </si>
  <si>
    <t>Vendor</t>
  </si>
  <si>
    <t>Badrawi</t>
  </si>
  <si>
    <t>Rashad</t>
  </si>
  <si>
    <t>HL7 Canada</t>
  </si>
  <si>
    <t>HL7 Canada Voter #8</t>
  </si>
  <si>
    <t>Victoria, BC V9B 3A9</t>
  </si>
  <si>
    <t>rbadrawi05@yahoo.com</t>
  </si>
  <si>
    <t>No Return</t>
  </si>
  <si>
    <t>Affiliate</t>
  </si>
  <si>
    <t>Barnhill</t>
  </si>
  <si>
    <t>Richard</t>
  </si>
  <si>
    <t>U.S. Department of Defense, Military Health System</t>
  </si>
  <si>
    <t>Program Manager, WRMC, MAMC</t>
  </si>
  <si>
    <t>Tacoma, WA 98431</t>
  </si>
  <si>
    <t>+1 253-968-3353</t>
  </si>
  <si>
    <t>richard.barnhill@us.army.mil</t>
  </si>
  <si>
    <t>Barrett MS, MPH</t>
  </si>
  <si>
    <t>Nancy</t>
  </si>
  <si>
    <t>Connecticut Department of Public Health</t>
  </si>
  <si>
    <t>Epidemiologist 3</t>
  </si>
  <si>
    <t>Hartford, CT 06134</t>
  </si>
  <si>
    <t>+1 860-509-7998</t>
  </si>
  <si>
    <t>nancy.l.barrett@ct.gov</t>
  </si>
  <si>
    <t>Bearden</t>
  </si>
  <si>
    <t>Edward</t>
  </si>
  <si>
    <t>Supervisory Computer Scientist</t>
  </si>
  <si>
    <t>Jefferson, AR 72079</t>
  </si>
  <si>
    <t>+1 301-827-7784</t>
  </si>
  <si>
    <t>edward.bearden@fda.hhs.gov</t>
  </si>
  <si>
    <t>Bellezza</t>
  </si>
  <si>
    <t>Mark</t>
  </si>
  <si>
    <t>PEO DHMS - DoD/VA Interagency Program Office</t>
  </si>
  <si>
    <t>Rosslyn, VA 22209</t>
  </si>
  <si>
    <t>+1 703-588-8751</t>
  </si>
  <si>
    <t>mark.a.bellezza.civ@mail.mil</t>
  </si>
  <si>
    <t>Please see Chris Hill's comments</t>
  </si>
  <si>
    <t>Berge</t>
  </si>
  <si>
    <t>Ruth</t>
  </si>
  <si>
    <t>GE Healthcare</t>
  </si>
  <si>
    <t>Principal Software Designer</t>
  </si>
  <si>
    <t>Seattle, WA 98104</t>
  </si>
  <si>
    <t>+1 206-622-9558</t>
  </si>
  <si>
    <t>Ruth.Berge@ge.com</t>
  </si>
  <si>
    <t>Bhatt</t>
  </si>
  <si>
    <t>Chirag</t>
  </si>
  <si>
    <t>FEI.com</t>
  </si>
  <si>
    <t>Vice President</t>
  </si>
  <si>
    <t>Columbia, MD 21046-2287</t>
  </si>
  <si>
    <t>+1 443-270-5135</t>
  </si>
  <si>
    <t>chirag.bhatt@feisystems.com</t>
  </si>
  <si>
    <t>Consultant</t>
  </si>
  <si>
    <t>Blount</t>
  </si>
  <si>
    <t>Kenneth</t>
  </si>
  <si>
    <t>Innovation Acquisition Manager</t>
  </si>
  <si>
    <t>kenneth.d.blount.civ@mail.mil</t>
  </si>
  <si>
    <t>Boone</t>
  </si>
  <si>
    <t>Keith</t>
  </si>
  <si>
    <t>Standards Geek</t>
  </si>
  <si>
    <t>Millville, MA 01529</t>
  </si>
  <si>
    <t>+1 617-640-7007</t>
  </si>
  <si>
    <t>keith.boone@ge.com</t>
  </si>
  <si>
    <t>Brannum</t>
  </si>
  <si>
    <t>Teresa</t>
  </si>
  <si>
    <t>Quest Diagnostics, Incorporated</t>
  </si>
  <si>
    <t>Manager, Customer Database Solutions</t>
  </si>
  <si>
    <t>Driggs, ID 83422</t>
  </si>
  <si>
    <t>+1 610-650-6692</t>
  </si>
  <si>
    <t>teresa.c.brannum@questdiagnostics.com</t>
  </si>
  <si>
    <t>Refer to comments submitted by Freida Hall</t>
  </si>
  <si>
    <t>Bui</t>
  </si>
  <si>
    <t>Kent</t>
  </si>
  <si>
    <t>Standards Engagement Branch, Deputy</t>
  </si>
  <si>
    <t>kent.l.bui.mil@mail.mil</t>
  </si>
  <si>
    <t>Buitendijk MSc</t>
  </si>
  <si>
    <t>Hans</t>
  </si>
  <si>
    <t>Cerner Corporation</t>
  </si>
  <si>
    <t>Senior Strategist</t>
  </si>
  <si>
    <t>Malvern, PA 19355</t>
  </si>
  <si>
    <t>+1 610-219-2087</t>
  </si>
  <si>
    <t>hans.buitendijk@cerner.com</t>
  </si>
  <si>
    <t>Carlson Ph.D.</t>
  </si>
  <si>
    <t>Dave</t>
  </si>
  <si>
    <t>Standards Architect</t>
  </si>
  <si>
    <t>Kalispell, MT 59901</t>
  </si>
  <si>
    <t>dcarlson@xmlmodeling.com</t>
  </si>
  <si>
    <t>Carter</t>
  </si>
  <si>
    <t>Donna</t>
  </si>
  <si>
    <t>Laboratory Corporation of America</t>
  </si>
  <si>
    <t>IT Product Manager - EDI &amp; Industry</t>
  </si>
  <si>
    <t>Brentwood, TN 37027</t>
  </si>
  <si>
    <t>+1 615-221-1933</t>
  </si>
  <si>
    <t>Donna_Carter@labcorp.com</t>
  </si>
  <si>
    <t>See attached comment list.</t>
  </si>
  <si>
    <t>Carvin</t>
  </si>
  <si>
    <t>Sean</t>
  </si>
  <si>
    <t>Manager, Interoperability Vendor Mgmt</t>
  </si>
  <si>
    <t>Lyndhurst, NJ 07071</t>
  </si>
  <si>
    <t>+1 201-729-7924</t>
  </si>
  <si>
    <t>sean.p.carvin@questdiagnostics.com</t>
  </si>
  <si>
    <t>Chapin</t>
  </si>
  <si>
    <t>Scott</t>
  </si>
  <si>
    <t>Solutions Architect, Big Data / Analytics</t>
  </si>
  <si>
    <t>Denver, CO 80209</t>
  </si>
  <si>
    <t>+1 513-204-1867</t>
  </si>
  <si>
    <t>scott.b.chapin@questdiagnostics.com</t>
  </si>
  <si>
    <t>Claros</t>
  </si>
  <si>
    <t>Ronald</t>
  </si>
  <si>
    <t>Consumer Safety Officer</t>
  </si>
  <si>
    <t>Rockville, MD 20857</t>
  </si>
  <si>
    <t>+1 301-796-9557</t>
  </si>
  <si>
    <t>ronald.claros@fda.hhs.gov</t>
  </si>
  <si>
    <t>Cole</t>
  </si>
  <si>
    <t>Yvonne</t>
  </si>
  <si>
    <t>Technical Lead</t>
  </si>
  <si>
    <t>yvonne.m.cole-clingerman.civ@mail.mil</t>
  </si>
  <si>
    <t>Connor</t>
  </si>
  <si>
    <t>Kathleen</t>
  </si>
  <si>
    <t>Edmond Scientific Company</t>
  </si>
  <si>
    <t>Tumwater, WA 98512</t>
  </si>
  <si>
    <t>kathleen_connor@comcast.net</t>
  </si>
  <si>
    <t>Daussat MPH</t>
  </si>
  <si>
    <t>Lura</t>
  </si>
  <si>
    <t>OZ Systems</t>
  </si>
  <si>
    <t>Program Coordinator</t>
  </si>
  <si>
    <t>Arlington, TX 76006</t>
  </si>
  <si>
    <t>+1 888-727-3366</t>
  </si>
  <si>
    <t>ldaussat@oz-systems.com</t>
  </si>
  <si>
    <t>Davidson M.S.</t>
  </si>
  <si>
    <t>Teige</t>
  </si>
  <si>
    <t>Infor</t>
  </si>
  <si>
    <t>Principle Application Developer</t>
  </si>
  <si>
    <t>Lexington, MA 02421</t>
  </si>
  <si>
    <t>+1 469-420-3532</t>
  </si>
  <si>
    <t>Teige.Davidson@infor.com</t>
  </si>
  <si>
    <t>Davis</t>
  </si>
  <si>
    <t>Russell</t>
  </si>
  <si>
    <t>IT Specialist</t>
  </si>
  <si>
    <t>Falls Chuch, VA 22042</t>
  </si>
  <si>
    <t>+1 703-681-6350</t>
  </si>
  <si>
    <t>Russell.J.Davis.Civ@mail.mil</t>
  </si>
  <si>
    <t>Mike</t>
  </si>
  <si>
    <t>Encinitas, CA 92024</t>
  </si>
  <si>
    <t>+1 760-632-0294</t>
  </si>
  <si>
    <t>mike.davis@va.gov</t>
  </si>
  <si>
    <t>de Leon</t>
  </si>
  <si>
    <t>Alexander</t>
  </si>
  <si>
    <t>Kaiser Permanente</t>
  </si>
  <si>
    <t>Integration Certification Manager</t>
  </si>
  <si>
    <t>Pasadena, CA 91103</t>
  </si>
  <si>
    <t>+1 626-381-4141</t>
  </si>
  <si>
    <t>alexander.j.deleon@kp.org</t>
  </si>
  <si>
    <t>See comments from Brian Pech</t>
  </si>
  <si>
    <t>Deckard MS</t>
  </si>
  <si>
    <t>Jamalynne</t>
  </si>
  <si>
    <t>410 W 10ths St., Suite 2000Indianapolis, IN 46202</t>
  </si>
  <si>
    <t>+1 317-423-5585</t>
  </si>
  <si>
    <t>jkdeckar@regenstrief.org</t>
  </si>
  <si>
    <t>Dieterle</t>
  </si>
  <si>
    <t>Lori</t>
  </si>
  <si>
    <t>Solution Consultant Specialist</t>
  </si>
  <si>
    <t>San Ramon, CA 94582</t>
  </si>
  <si>
    <t>+1 925-365-1165</t>
  </si>
  <si>
    <t>lori.a.dieterle@kp.org</t>
  </si>
  <si>
    <t>see comments from Brian Pech</t>
  </si>
  <si>
    <t>Robert</t>
  </si>
  <si>
    <t>EnableCare LLC</t>
  </si>
  <si>
    <t>CEO</t>
  </si>
  <si>
    <t>Overland Park, KS 66223</t>
  </si>
  <si>
    <t>+1 816-853-7164</t>
  </si>
  <si>
    <t>rdieterle@enablecare.us</t>
  </si>
  <si>
    <t>Dittloff MS, RD</t>
  </si>
  <si>
    <t>Margaret</t>
  </si>
  <si>
    <t>Academy of Nutrition &amp; Dietetics</t>
  </si>
  <si>
    <t>Research Project Maager</t>
  </si>
  <si>
    <t>San Antonio, TX 78247</t>
  </si>
  <si>
    <t>+1 312-899-4811</t>
  </si>
  <si>
    <t>mdittloff@eatright.org</t>
  </si>
  <si>
    <t>Dobson</t>
  </si>
  <si>
    <t>Danna</t>
  </si>
  <si>
    <t>HL7 Canada Voter #7</t>
  </si>
  <si>
    <t>Toronto,  M5H 1J9</t>
  </si>
  <si>
    <t>+1 613-548-6386</t>
  </si>
  <si>
    <t>danna.dobson@ontario.ca</t>
  </si>
  <si>
    <t>Dolin MSN RN</t>
  </si>
  <si>
    <t>Gay</t>
  </si>
  <si>
    <t>Intelligent Medical Objects (IMO)</t>
  </si>
  <si>
    <t>Gold Hill, OR 97525-9712</t>
  </si>
  <si>
    <t>+1 847-613-6645</t>
  </si>
  <si>
    <t>gdolin@imo-online.com</t>
  </si>
  <si>
    <t>Duteau</t>
  </si>
  <si>
    <t>Jean</t>
  </si>
  <si>
    <t>HL7 Canada Voter #2</t>
  </si>
  <si>
    <t>Edmonton, AB T5E 3B2</t>
  </si>
  <si>
    <t>+1 780-937-8991</t>
  </si>
  <si>
    <t>jean@duteaudesign.com</t>
  </si>
  <si>
    <t>Eastman</t>
  </si>
  <si>
    <t>Ryan</t>
  </si>
  <si>
    <t>Mgr. Tech Services</t>
  </si>
  <si>
    <t>Rockwall, TX 75032</t>
  </si>
  <si>
    <t>Ryan.M.Eastman@questdiagnostics.com</t>
  </si>
  <si>
    <t>Eichner</t>
  </si>
  <si>
    <t>Steve</t>
  </si>
  <si>
    <t>Department of State Health Services (Texas)</t>
  </si>
  <si>
    <t>HIT Policy Director</t>
  </si>
  <si>
    <t>Austin, TX 78714-9347</t>
  </si>
  <si>
    <t>+1 5127767180</t>
  </si>
  <si>
    <t>steve.eichner@dshs.state.tx.us</t>
  </si>
  <si>
    <t>Please see attached comments</t>
  </si>
  <si>
    <t>Farkas</t>
  </si>
  <si>
    <t>Attila</t>
  </si>
  <si>
    <t>HL7 Canada Voter #6</t>
  </si>
  <si>
    <t>Toronto, ON M5H 1J9</t>
  </si>
  <si>
    <t>+1 416-595-3449</t>
  </si>
  <si>
    <t>afarkas@infoway-inforoute.ca</t>
  </si>
  <si>
    <t>Ferguson</t>
  </si>
  <si>
    <t>James</t>
  </si>
  <si>
    <t>VP, Health IT Strategy and Policy</t>
  </si>
  <si>
    <t>Oakland, CA 94612</t>
  </si>
  <si>
    <t>+1 510-271-5639</t>
  </si>
  <si>
    <t>jamie.ferguson@kp.org</t>
  </si>
  <si>
    <t>See comments from Brian Pech.</t>
  </si>
  <si>
    <t>Garcia</t>
  </si>
  <si>
    <t>Ricardo</t>
  </si>
  <si>
    <t>Architect, Applications</t>
  </si>
  <si>
    <t>Valencia, CA 91355-5386</t>
  </si>
  <si>
    <t>Ricardo.X.Garcia@QuestDiagnostics.com</t>
  </si>
  <si>
    <t>Gilbert</t>
  </si>
  <si>
    <t>Peter</t>
  </si>
  <si>
    <t>Meridian Health Plan</t>
  </si>
  <si>
    <t>EDI Architect</t>
  </si>
  <si>
    <t>Ann Arbor,  48108</t>
  </si>
  <si>
    <t>+1 313-324-3700</t>
  </si>
  <si>
    <t>peter.gilbert@mhplan.com</t>
  </si>
  <si>
    <t>Payor</t>
  </si>
  <si>
    <t>Girmay</t>
  </si>
  <si>
    <t>Berhane</t>
  </si>
  <si>
    <t>Rockville, MD 20852</t>
  </si>
  <si>
    <t>+1 240-402-1194</t>
  </si>
  <si>
    <t>Berhane.Girmay@fda.hhs.gov</t>
  </si>
  <si>
    <t>Gonzales-Webb</t>
  </si>
  <si>
    <t>Suzanne</t>
  </si>
  <si>
    <t>Information Security Analyst, CPhT</t>
  </si>
  <si>
    <t>Gilbert, AZ 85233</t>
  </si>
  <si>
    <t>+1 619-972-9047</t>
  </si>
  <si>
    <t>suzanne.webb@engilitycorp.com</t>
  </si>
  <si>
    <t>Goodwin JD</t>
  </si>
  <si>
    <t>Rebecca</t>
  </si>
  <si>
    <t>National Library of Medicine</t>
  </si>
  <si>
    <t>Project Manager</t>
  </si>
  <si>
    <t>Bethesda, MD 20894</t>
  </si>
  <si>
    <t>+1 301-827-4350</t>
  </si>
  <si>
    <t>Rebecca.Goodwin@nih.gov</t>
  </si>
  <si>
    <t>Grant</t>
  </si>
  <si>
    <t>Walter</t>
  </si>
  <si>
    <t>VA HL7 Message Administrator</t>
  </si>
  <si>
    <t>Malvern, AR 72104-5243</t>
  </si>
  <si>
    <t>+1 501-229-2217</t>
  </si>
  <si>
    <t>walter.grant@va.gov</t>
  </si>
  <si>
    <t>Gregory</t>
  </si>
  <si>
    <t>Norman</t>
  </si>
  <si>
    <t>CVM</t>
  </si>
  <si>
    <t>Rockville, MD 21140</t>
  </si>
  <si>
    <t>+1 240-402-0684</t>
  </si>
  <si>
    <t>norman.gregory@fda.hhs.gov</t>
  </si>
  <si>
    <t>Haas DVM, MS</t>
  </si>
  <si>
    <t>Eric</t>
  </si>
  <si>
    <t>Haas Consulting</t>
  </si>
  <si>
    <t>Napa, CA 94559</t>
  </si>
  <si>
    <t>+1 707-227-2608</t>
  </si>
  <si>
    <t>ehaas@healthedatainc.com</t>
  </si>
  <si>
    <t>Hall</t>
  </si>
  <si>
    <t>Freida</t>
  </si>
  <si>
    <t>West Norriton, PA 19403-3406</t>
  </si>
  <si>
    <t>+1 610-650-6794</t>
  </si>
  <si>
    <t>freida.x.hall@questdiagnostics.com</t>
  </si>
  <si>
    <t>Nona</t>
  </si>
  <si>
    <t>IPO (ONC) Liaison</t>
  </si>
  <si>
    <t>nona.g.hall.civ@mail.mil</t>
  </si>
  <si>
    <t>Hatem</t>
  </si>
  <si>
    <t>John</t>
  </si>
  <si>
    <t>San Rafael, CA 94903</t>
  </si>
  <si>
    <t>jnhatem@hotmail.com</t>
  </si>
  <si>
    <t>Hausam MD</t>
  </si>
  <si>
    <t>Hausam Consulting LLC</t>
  </si>
  <si>
    <t>Midvale, UT 84047-5717</t>
  </si>
  <si>
    <t>+1 801-949-1556</t>
  </si>
  <si>
    <t>rrhausam@gmail.com</t>
  </si>
  <si>
    <t>Hess BSc Pharm</t>
  </si>
  <si>
    <t>William</t>
  </si>
  <si>
    <t>Pharmacist</t>
  </si>
  <si>
    <t>Silver Spring, MD 20993</t>
  </si>
  <si>
    <t>+1 301-796-8494</t>
  </si>
  <si>
    <t>william.hess@fda.hhs.gov</t>
  </si>
  <si>
    <t>Hills</t>
  </si>
  <si>
    <t>Chris</t>
  </si>
  <si>
    <t>Mount Pleasant, SC 29466</t>
  </si>
  <si>
    <t>christopher.j.hills.civ@mail.mil</t>
  </si>
  <si>
    <t>Hoang BSN, MS</t>
  </si>
  <si>
    <t>Catherine</t>
  </si>
  <si>
    <t>Program Manager Terminology Standards</t>
  </si>
  <si>
    <t>Gainesville, FL 32608</t>
  </si>
  <si>
    <t>+1 352-275-5330</t>
  </si>
  <si>
    <t>Catherine.Hoang2@va.gov</t>
  </si>
  <si>
    <t>Houswerth</t>
  </si>
  <si>
    <t>Carolyn</t>
  </si>
  <si>
    <t>Manager,Connectivity Ops</t>
  </si>
  <si>
    <t>Schaumburg, IL 60173</t>
  </si>
  <si>
    <t>carolyn.r.houswerth@questdiagnostics.com</t>
  </si>
  <si>
    <t>Howard</t>
  </si>
  <si>
    <t>Michael</t>
  </si>
  <si>
    <t>CNIO</t>
  </si>
  <si>
    <t>San Diego, CA 92101</t>
  </si>
  <si>
    <t>michael.j.joward5.mil@mail.mil</t>
  </si>
  <si>
    <t>Hussong</t>
  </si>
  <si>
    <t>Virginia</t>
  </si>
  <si>
    <t>Data Standards Program Manager</t>
  </si>
  <si>
    <t>+1 301-796-1016</t>
  </si>
  <si>
    <t>virginia.hussong@fda.hhs.gov</t>
  </si>
  <si>
    <t>Johanson</t>
  </si>
  <si>
    <t>Elaine</t>
  </si>
  <si>
    <t>301-827-7784</t>
  </si>
  <si>
    <t>elaine.johanson@fda.hhs.gov</t>
  </si>
  <si>
    <t>Johnson</t>
  </si>
  <si>
    <t>JoAnne</t>
  </si>
  <si>
    <t>Pasadena, CA 91101</t>
  </si>
  <si>
    <t>+1 6264831806</t>
  </si>
  <si>
    <t>JoAnne.Johnson@kp.org</t>
  </si>
  <si>
    <t>Julian FHL7</t>
  </si>
  <si>
    <t>Anthony</t>
  </si>
  <si>
    <t>Mayo Clinic</t>
  </si>
  <si>
    <t>IT Technical Specialist II</t>
  </si>
  <si>
    <t>Rochester, MN 55905</t>
  </si>
  <si>
    <t>+1 507-266-0958</t>
  </si>
  <si>
    <t>ajulian@mayo.edu</t>
  </si>
  <si>
    <t>Kann MHA</t>
  </si>
  <si>
    <t>Vannak</t>
  </si>
  <si>
    <t>Program Analysts</t>
  </si>
  <si>
    <t>Silver Spring, MD 20910</t>
  </si>
  <si>
    <t>+1 202-207-4692</t>
  </si>
  <si>
    <t>vannak.kann@va.gov</t>
  </si>
  <si>
    <t>Kator MD</t>
  </si>
  <si>
    <t>Steven</t>
  </si>
  <si>
    <t>clinical informaticist</t>
  </si>
  <si>
    <t>steven.f.kator.civ@mail.mil</t>
  </si>
  <si>
    <t>Kawamoto MD PhD</t>
  </si>
  <si>
    <t>Kensaku</t>
  </si>
  <si>
    <t>University of Utah Health Care</t>
  </si>
  <si>
    <t>Director, Knowledge Management and Mobilization</t>
  </si>
  <si>
    <t>Salt Lake City, UT 84108</t>
  </si>
  <si>
    <t>+1 801-587-8001</t>
  </si>
  <si>
    <t>kensaku.kawamoto@utah.edu</t>
  </si>
  <si>
    <t>Kreisler</t>
  </si>
  <si>
    <t>Austin</t>
  </si>
  <si>
    <t>Leidos, Inc.</t>
  </si>
  <si>
    <t>Technical Fellow</t>
  </si>
  <si>
    <t>Dawsonville, GA 30534</t>
  </si>
  <si>
    <t>+1 706-525-1181</t>
  </si>
  <si>
    <t>AUSTIN.J.KREISLER@leidos.com</t>
  </si>
  <si>
    <t>Lapres</t>
  </si>
  <si>
    <t>Nell</t>
  </si>
  <si>
    <t>Epic</t>
  </si>
  <si>
    <t>EDI</t>
  </si>
  <si>
    <t>Verona, WI 53593</t>
  </si>
  <si>
    <t>+1 608-271-9000</t>
  </si>
  <si>
    <t>nell@epic.com</t>
  </si>
  <si>
    <t>Lincoln MD</t>
  </si>
  <si>
    <t>VA OI Field Office</t>
  </si>
  <si>
    <t>Salt Lake City, UT 84113</t>
  </si>
  <si>
    <t>+1 801-588-5032</t>
  </si>
  <si>
    <t>mlincoln1@gmail.com</t>
  </si>
  <si>
    <t>Lindsey</t>
  </si>
  <si>
    <t>Rob</t>
  </si>
  <si>
    <t>Greensboro, NC 27410</t>
  </si>
  <si>
    <t>+1 931-486-0897</t>
  </si>
  <si>
    <t>robert.m.lindsey@questdiagnostics.com</t>
  </si>
  <si>
    <t>Logan</t>
  </si>
  <si>
    <t>Loganville, GA 30052</t>
  </si>
  <si>
    <t>+1 770-554-9087</t>
  </si>
  <si>
    <t>carolyn.b.logan@questdiagnostics.com</t>
  </si>
  <si>
    <t>Long</t>
  </si>
  <si>
    <t>Pegeen</t>
  </si>
  <si>
    <t>Allscripts</t>
  </si>
  <si>
    <t>Business Analyst</t>
  </si>
  <si>
    <t>South Burlington, VT 05443</t>
  </si>
  <si>
    <t>919-800-5441</t>
  </si>
  <si>
    <t>pegeen.long@allscripts.com</t>
  </si>
  <si>
    <t>Maloney</t>
  </si>
  <si>
    <t>Pat</t>
  </si>
  <si>
    <t>Director - Corporate Medical Compliance</t>
  </si>
  <si>
    <t>Teterboro, NJ 07608</t>
  </si>
  <si>
    <t>+1 201-393-5207</t>
  </si>
  <si>
    <t>maloneyp@questdiagnostics.com</t>
  </si>
  <si>
    <t>Marquard</t>
  </si>
  <si>
    <t>Brett</t>
  </si>
  <si>
    <t>River Rock Associates</t>
  </si>
  <si>
    <t>Amherst, MA 01002</t>
  </si>
  <si>
    <t>brett@riverrockassociates.com</t>
  </si>
  <si>
    <t>McCaslin MAR</t>
  </si>
  <si>
    <t>Ken</t>
  </si>
  <si>
    <t>Accenture</t>
  </si>
  <si>
    <t>Senior Manager, Health Services</t>
  </si>
  <si>
    <t>Wayne, PA 19087</t>
  </si>
  <si>
    <t>+1 703-457-4729</t>
  </si>
  <si>
    <t>H.Kenneth.McCaslin@accenture.com</t>
  </si>
  <si>
    <t>McKay Ph.D.</t>
  </si>
  <si>
    <t>Tim</t>
  </si>
  <si>
    <t>Senior Director, IT Product Management</t>
  </si>
  <si>
    <t>Denver, CO 80230</t>
  </si>
  <si>
    <t>+1 303-349-5927</t>
  </si>
  <si>
    <t>tim.a.mckay@kp.org</t>
  </si>
  <si>
    <t>McKenzie</t>
  </si>
  <si>
    <t>Lloyd</t>
  </si>
  <si>
    <t>Gevity (HL7 Canada)</t>
  </si>
  <si>
    <t>Consultant (HL7 Canada Voter #5)</t>
  </si>
  <si>
    <t>St. Albert, AB T8N 0S4</t>
  </si>
  <si>
    <t>lloyd@lmckenzie.com</t>
  </si>
  <si>
    <t>Meigs</t>
  </si>
  <si>
    <t>Michelle</t>
  </si>
  <si>
    <t>Association of Public Health Laboratories</t>
  </si>
  <si>
    <t>Informatics Manager</t>
  </si>
  <si>
    <t>+1 240-485-2745</t>
  </si>
  <si>
    <t>michelle.meigs@aphl.org</t>
  </si>
  <si>
    <t>Melo</t>
  </si>
  <si>
    <t>Christopher</t>
  </si>
  <si>
    <t>Standardization Officer</t>
  </si>
  <si>
    <t>Andover, MA 01810-1099</t>
  </si>
  <si>
    <t>+1 978-659-3235</t>
  </si>
  <si>
    <t>chris.melo@philips.com</t>
  </si>
  <si>
    <t>Merrick</t>
  </si>
  <si>
    <t>Ulrike</t>
  </si>
  <si>
    <t>Vernetzt, LLC</t>
  </si>
  <si>
    <t>Sausalito, CA 94966-0035</t>
  </si>
  <si>
    <t>+1 415-634-4131</t>
  </si>
  <si>
    <t>rikimerrick@gmail.com</t>
  </si>
  <si>
    <t>Milius PhD</t>
  </si>
  <si>
    <t>Bob</t>
  </si>
  <si>
    <t>National Marrow Donor Program</t>
  </si>
  <si>
    <t>Minneapolis, MN 55413-1753</t>
  </si>
  <si>
    <t>+1 612-627-5844</t>
  </si>
  <si>
    <t>bmilius@nmdp.org</t>
  </si>
  <si>
    <t>Millet</t>
  </si>
  <si>
    <t>Lazy</t>
  </si>
  <si>
    <t>Washington, DC 20011</t>
  </si>
  <si>
    <t>chris@thelazycompany.com</t>
  </si>
  <si>
    <t>Moehrke</t>
  </si>
  <si>
    <t>CyberPrivacy Architect</t>
  </si>
  <si>
    <t>Oostburg, WI 53070</t>
  </si>
  <si>
    <t>johnmoehrke@gmail.com</t>
  </si>
  <si>
    <t>Mulrooney MBA</t>
  </si>
  <si>
    <t>Galen</t>
  </si>
  <si>
    <t>Clifton, VA 20124</t>
  </si>
  <si>
    <t>+1 703-815-0900</t>
  </si>
  <si>
    <t>galen.mulrooney@jpsys.com</t>
  </si>
  <si>
    <t>Nanjo</t>
  </si>
  <si>
    <t>Claude</t>
  </si>
  <si>
    <t>Cognitive Medical Systems</t>
  </si>
  <si>
    <t>Sr. Software Architect</t>
  </si>
  <si>
    <t>Los Angeles, CA 90024</t>
  </si>
  <si>
    <t>858-509-4949</t>
  </si>
  <si>
    <t>cnanjo.mailinglist@gmail.com</t>
  </si>
  <si>
    <t>Newman</t>
  </si>
  <si>
    <t>Craig</t>
  </si>
  <si>
    <t>Northrop Grumman</t>
  </si>
  <si>
    <t>Madison, WI 53711</t>
  </si>
  <si>
    <t>+1 6083453606</t>
  </si>
  <si>
    <t>csnewman88@gmail.com</t>
  </si>
  <si>
    <t>Newton</t>
  </si>
  <si>
    <t>Elizabeth</t>
  </si>
  <si>
    <t>Consulting Engineer</t>
  </si>
  <si>
    <t>Lafayette, CA 94549</t>
  </si>
  <si>
    <t>925-926-3011</t>
  </si>
  <si>
    <t>elizabeth.h.newton@kp.org</t>
  </si>
  <si>
    <t>Nolen MD, PhD</t>
  </si>
  <si>
    <t>John David</t>
  </si>
  <si>
    <t>Director of Laboratory Strategy</t>
  </si>
  <si>
    <t>Kansas City, MO 64117</t>
  </si>
  <si>
    <t>+1 816-446-1530</t>
  </si>
  <si>
    <t>johndavid.nolen@cerner.com</t>
  </si>
  <si>
    <t>Orvis MHA</t>
  </si>
  <si>
    <t>Dir , Bus Architect, Stds , &amp; Interoperability</t>
  </si>
  <si>
    <t>Rm 3M373Falls Church, VA 22042-5101</t>
  </si>
  <si>
    <t>nancy.j.orvis.civ@mail.mil</t>
  </si>
  <si>
    <t>Ott</t>
  </si>
  <si>
    <t>Deloitte Consulting LLP</t>
  </si>
  <si>
    <t>Herndon, VA 20170</t>
  </si>
  <si>
    <t>rott@deloitte.com</t>
  </si>
  <si>
    <t>Parsons PMP</t>
  </si>
  <si>
    <t>Hospital Regional Implementation Manager-Central</t>
  </si>
  <si>
    <t>Apopka, FL 32712</t>
  </si>
  <si>
    <t>+1 407-539-2227</t>
  </si>
  <si>
    <t>rebecca.i.parsons@questdiagnostics.com</t>
  </si>
  <si>
    <t>Patel</t>
  </si>
  <si>
    <t>Falguni</t>
  </si>
  <si>
    <t>Data Integration, Architect</t>
  </si>
  <si>
    <t>Avon, CT 06001-4526</t>
  </si>
  <si>
    <t>+1 860-507-6231</t>
  </si>
  <si>
    <t>falguni.b.patel@questdiagnostics.com</t>
  </si>
  <si>
    <t>Pech MD, MBA</t>
  </si>
  <si>
    <t>Brian</t>
  </si>
  <si>
    <t>Health I.T. Standards &amp; Strategy Consultant</t>
  </si>
  <si>
    <t>Atlanta, GA 30305</t>
  </si>
  <si>
    <t>+1 678-245-1762</t>
  </si>
  <si>
    <t>brian.pech@kp.org</t>
  </si>
  <si>
    <t>Peters</t>
  </si>
  <si>
    <t>Melva</t>
  </si>
  <si>
    <t>HL7 Canada Chair</t>
  </si>
  <si>
    <t>Burnaby, BC V3J 7B5</t>
  </si>
  <si>
    <t>+1 778-228-4839</t>
  </si>
  <si>
    <t>mpeters@gevityinc.com</t>
  </si>
  <si>
    <t>Jenaker Consulting</t>
  </si>
  <si>
    <t>Burnaby, BC V3J7B5</t>
  </si>
  <si>
    <t>+1 604-512-5124</t>
  </si>
  <si>
    <t>melva@jenakerconsulting.com</t>
  </si>
  <si>
    <t>Peytchev</t>
  </si>
  <si>
    <t>Vassil</t>
  </si>
  <si>
    <t>Software Developer</t>
  </si>
  <si>
    <t>vassil@epic.com</t>
  </si>
  <si>
    <t>Pitkus PhD</t>
  </si>
  <si>
    <t>Andrea</t>
  </si>
  <si>
    <t>Product Manager, Laboratory IT</t>
  </si>
  <si>
    <t>Nortbrook, IL 60062</t>
  </si>
  <si>
    <t>+1 8476136645</t>
  </si>
  <si>
    <t>apitkus@imo-online.com</t>
  </si>
  <si>
    <t>Plattner</t>
  </si>
  <si>
    <t>Cathy</t>
  </si>
  <si>
    <t>Business Consulting Specialist</t>
  </si>
  <si>
    <t>+1 925-926-3011</t>
  </si>
  <si>
    <t>Cathy.P.Plattner@kp.org</t>
  </si>
  <si>
    <t>Pratt</t>
  </si>
  <si>
    <t>Douglas</t>
  </si>
  <si>
    <t>Sr. Expert</t>
  </si>
  <si>
    <t>Downingtown, PA 19335</t>
  </si>
  <si>
    <t>+1 610-219-3050</t>
  </si>
  <si>
    <t>Doug.Pratt@cerner.com</t>
  </si>
  <si>
    <t>Price</t>
  </si>
  <si>
    <t>Camala</t>
  </si>
  <si>
    <t>DoD/VA Interagency Program Office</t>
  </si>
  <si>
    <t>Chief of Staff</t>
  </si>
  <si>
    <t>camala.m.price.civ@mail.mil</t>
  </si>
  <si>
    <t>Pumo MBA</t>
  </si>
  <si>
    <t>Principal</t>
  </si>
  <si>
    <t>Englewood, CO 80111</t>
  </si>
  <si>
    <t>Beth.Pumo@kp.org</t>
  </si>
  <si>
    <t>Rahn</t>
  </si>
  <si>
    <t>Matt</t>
  </si>
  <si>
    <t>Office of the National Coordinator for Health IT</t>
  </si>
  <si>
    <t>Program Analyst</t>
  </si>
  <si>
    <t>Washington, DC 20201</t>
  </si>
  <si>
    <t>+1 202-527-4644</t>
  </si>
  <si>
    <t>Matthew.Rahn@hhs.gov</t>
  </si>
  <si>
    <t>Reed MSIE</t>
  </si>
  <si>
    <t>Terrie</t>
  </si>
  <si>
    <t>Senior Advisor</t>
  </si>
  <si>
    <t>Granite Falls, NC 28630</t>
  </si>
  <si>
    <t>+1 301-796-6130</t>
  </si>
  <si>
    <t>terrie.reed@fda.hhs.gov</t>
  </si>
  <si>
    <t>Roberts</t>
  </si>
  <si>
    <t>Tennessee Department of Health</t>
  </si>
  <si>
    <t>Nashville, TN 37243</t>
  </si>
  <si>
    <t>+1 615-741-3702</t>
  </si>
  <si>
    <t>john.a.roberts@tn.gov</t>
  </si>
  <si>
    <t>Robertson PharmD</t>
  </si>
  <si>
    <t>Principal Technology Consultant</t>
  </si>
  <si>
    <t>Torrance, CA 90501</t>
  </si>
  <si>
    <t>+1 310-200-0231</t>
  </si>
  <si>
    <t>scott.m.robertson@kp.org</t>
  </si>
  <si>
    <t>Rocca</t>
  </si>
  <si>
    <t>Mitra</t>
  </si>
  <si>
    <t>Senior Medical Informatician</t>
  </si>
  <si>
    <t>Bldg. 21, Room 4608Silver Spring, MD 20993</t>
  </si>
  <si>
    <t>+1 301-796-2175</t>
  </si>
  <si>
    <t>mitra.rocca@fda.hhs.gov</t>
  </si>
  <si>
    <t>Rosner</t>
  </si>
  <si>
    <t>Martin</t>
  </si>
  <si>
    <t>Director Standardization</t>
  </si>
  <si>
    <t>Valhalla, NY 10595</t>
  </si>
  <si>
    <t>martin.rosner@philips.com</t>
  </si>
  <si>
    <t>Rubin</t>
  </si>
  <si>
    <t>Director, Standards and Interoperability, KBS</t>
  </si>
  <si>
    <t>Bowie, MD 20716</t>
  </si>
  <si>
    <t>+1 301-613-3104</t>
  </si>
  <si>
    <t>ken.rubin@utah.edu</t>
  </si>
  <si>
    <t>Shafarman</t>
  </si>
  <si>
    <t>Shafarman Consulting</t>
  </si>
  <si>
    <t>Oakland, CA 94618</t>
  </si>
  <si>
    <t>+1 510-593-3483</t>
  </si>
  <si>
    <t>mark.shafarman@earthlink.net</t>
  </si>
  <si>
    <t>Shaw</t>
  </si>
  <si>
    <t>Krystol</t>
  </si>
  <si>
    <t>Falls Church, VA 22042</t>
  </si>
  <si>
    <t>+1 703-681-5303</t>
  </si>
  <si>
    <t>Krystol.D.Shaw.civ@mail.mil</t>
  </si>
  <si>
    <t>Singureanu</t>
  </si>
  <si>
    <t>Ioana</t>
  </si>
  <si>
    <t>Eversolve, LLC</t>
  </si>
  <si>
    <t>Windham, NH 03087</t>
  </si>
  <si>
    <t>+1 603-870-9739</t>
  </si>
  <si>
    <t>ioana.singureanu@gmail.com</t>
  </si>
  <si>
    <t>ioana.singureanu@va.gov</t>
  </si>
  <si>
    <t>Sirkovich</t>
  </si>
  <si>
    <t>Igor</t>
  </si>
  <si>
    <t>HL7 Canada Voter #23</t>
  </si>
  <si>
    <t>Thornhill, ON L4J 6S9</t>
  </si>
  <si>
    <t>sirkovich@gmail.com</t>
  </si>
  <si>
    <t>Snelick</t>
  </si>
  <si>
    <t>National Institute of Standards and Technology</t>
  </si>
  <si>
    <t>Computer Scientist</t>
  </si>
  <si>
    <t>Gaithersburg, MD 20899</t>
  </si>
  <si>
    <t>+1 301-975-5924</t>
  </si>
  <si>
    <t>robert.snelick@nist.gov</t>
  </si>
  <si>
    <t>NO time to review</t>
  </si>
  <si>
    <t>Spears</t>
  </si>
  <si>
    <t>Corey</t>
  </si>
  <si>
    <t>Director of Standards &amp; Interoperability</t>
  </si>
  <si>
    <t>98055Renton, WA 98055</t>
  </si>
  <si>
    <t>+1 917-426-7397</t>
  </si>
  <si>
    <t>corey.spears@infor.com</t>
  </si>
  <si>
    <t>Statler</t>
  </si>
  <si>
    <t>Andrew</t>
  </si>
  <si>
    <t>Sr. Strategist</t>
  </si>
  <si>
    <t>+1 816-201-3336</t>
  </si>
  <si>
    <t>astatler@cerner.com</t>
  </si>
  <si>
    <t>Staudenmaier</t>
  </si>
  <si>
    <t>Greg</t>
  </si>
  <si>
    <t>Health Systems Specialist</t>
  </si>
  <si>
    <t>Maple Grove, MN 55369</t>
  </si>
  <si>
    <t>+1 651-308-3153</t>
  </si>
  <si>
    <t>greg.staudenmaier@va.gov</t>
  </si>
  <si>
    <t>Stiller PharmD</t>
  </si>
  <si>
    <t>Karl</t>
  </si>
  <si>
    <t>Program Manager, Data Quality</t>
  </si>
  <si>
    <t>+1 703-588-5397</t>
  </si>
  <si>
    <t>karl.j.stiller.mil@mail.mil</t>
  </si>
  <si>
    <t>Stine</t>
  </si>
  <si>
    <t>Enterprise Architect, Quest Diagnostics</t>
  </si>
  <si>
    <t>Mason, OH 45040</t>
  </si>
  <si>
    <t>+1 513-204-1852</t>
  </si>
  <si>
    <t>mark.r.stine@questdiagnostics.com</t>
  </si>
  <si>
    <t>Stone MD</t>
  </si>
  <si>
    <t>Co-Chief Medical Information Officer</t>
  </si>
  <si>
    <t>norman.e.stone4.mil@mail.mil</t>
  </si>
  <si>
    <t>Stuart</t>
  </si>
  <si>
    <t>Sandra</t>
  </si>
  <si>
    <t>Executive Director Health IT Standards</t>
  </si>
  <si>
    <t>Corona, CA 92881</t>
  </si>
  <si>
    <t>+1 925-519-5735</t>
  </si>
  <si>
    <t>sandra.stuart@kp.org</t>
  </si>
  <si>
    <t>Suarez MD MPH</t>
  </si>
  <si>
    <t>Executive Director, Health IT Strategy &amp; Policy</t>
  </si>
  <si>
    <t>Washington, DC 20001</t>
  </si>
  <si>
    <t>+1 301-801-3207</t>
  </si>
  <si>
    <t>walter.g.suarez@kp.org</t>
  </si>
  <si>
    <t>See comments from Brian Pech, Kaiser Permanente</t>
  </si>
  <si>
    <t>Syed</t>
  </si>
  <si>
    <t>Jenni</t>
  </si>
  <si>
    <t>Software Architect</t>
  </si>
  <si>
    <t>Kansas City, MO 64118</t>
  </si>
  <si>
    <t>+1 816-201-2566</t>
  </si>
  <si>
    <t>jenni.syed@cerner.com</t>
  </si>
  <si>
    <t>See comments submitted by Hans Buitendijk</t>
  </si>
  <si>
    <t>Tataseo</t>
  </si>
  <si>
    <t>Director, Middleware Services</t>
  </si>
  <si>
    <t>Pittsburgh, PA 15220-3508</t>
  </si>
  <si>
    <t>john.a.tataseo@questdiagnostics.com</t>
  </si>
  <si>
    <t>Territo</t>
  </si>
  <si>
    <t>Joseph</t>
  </si>
  <si>
    <t>Terminology Services Lead</t>
  </si>
  <si>
    <t>+1 941-240-2822</t>
  </si>
  <si>
    <t>joseph.territo@va.gov</t>
  </si>
  <si>
    <t>Tyson</t>
  </si>
  <si>
    <t>Vickie</t>
  </si>
  <si>
    <t>DGS, Commonwealth of Virginia</t>
  </si>
  <si>
    <t>Data Exchange Coordiator</t>
  </si>
  <si>
    <t>Richmond, VA 23219</t>
  </si>
  <si>
    <t>+1 804-692-0148</t>
  </si>
  <si>
    <t>vickie.tyson@dgs.virginia.gov</t>
  </si>
  <si>
    <t>van Gogh</t>
  </si>
  <si>
    <t>Clemy</t>
  </si>
  <si>
    <t>Senior Architect/Interoperability Lead</t>
  </si>
  <si>
    <t>Best,</t>
  </si>
  <si>
    <t>+31 40-27-64211</t>
  </si>
  <si>
    <t>clemy.van.gogh@philips.com</t>
  </si>
  <si>
    <t>Vernon</t>
  </si>
  <si>
    <t>Annette</t>
  </si>
  <si>
    <t>Analyst</t>
  </si>
  <si>
    <t>silver spring, MD 20903</t>
  </si>
  <si>
    <t>annette.vernon@fda.hhs.gov</t>
  </si>
  <si>
    <t>See Mitra Rocca's Comments</t>
  </si>
  <si>
    <t>Vreeman</t>
  </si>
  <si>
    <t>Daniel</t>
  </si>
  <si>
    <t>Indianapolis, IN 46202-4800</t>
  </si>
  <si>
    <t>+1 317-423-5515</t>
  </si>
  <si>
    <t>dvreeman@regenstrief.org</t>
  </si>
  <si>
    <t>Walsh</t>
  </si>
  <si>
    <t>Kathy</t>
  </si>
  <si>
    <t>Prlject Analyst</t>
  </si>
  <si>
    <t>Brentwood, TN 37076</t>
  </si>
  <si>
    <t>+1 615-221-1880</t>
  </si>
  <si>
    <t>walshk@labcorp.com</t>
  </si>
  <si>
    <t>Refer to comments submitted by Donna Carter.</t>
  </si>
  <si>
    <t>Wong</t>
  </si>
  <si>
    <t>Cecilia</t>
  </si>
  <si>
    <t>Richmond, BC V6V 0A3</t>
  </si>
  <si>
    <t>+1 919-800-5441</t>
  </si>
  <si>
    <t>cecilia.wong@allscripts.com</t>
  </si>
  <si>
    <t>Wood</t>
  </si>
  <si>
    <t>Intermountain Healthcare</t>
  </si>
  <si>
    <t>Senior IT Strategist</t>
  </si>
  <si>
    <t>Salt Lake City, UT 84103-2812</t>
  </si>
  <si>
    <t>+1 801-408-8153</t>
  </si>
  <si>
    <t>grant.wood@imail.org</t>
  </si>
  <si>
    <t>Yencha</t>
  </si>
  <si>
    <t>RTY LLC</t>
  </si>
  <si>
    <t>President</t>
  </si>
  <si>
    <t>Scarborough, ME 04074</t>
  </si>
  <si>
    <t>+1 207-219-8860</t>
  </si>
  <si>
    <t>bob@rtyllc.com</t>
  </si>
  <si>
    <t>Entire document</t>
  </si>
  <si>
    <t>A-C</t>
  </si>
  <si>
    <t>This document did not include an explicit call out of additions and revisions from it's immediate predecessor document. I believe this is a disservice to ballot reviewers' time and effort. I will be working with the V2 Management Group to make an explicit call out  of changes to documents going back to ballot a requirement for documents that are part of the V2.x product family.</t>
  </si>
  <si>
    <t>Brian Pech</t>
  </si>
  <si>
    <t>2</t>
  </si>
  <si>
    <t>32-33</t>
  </si>
  <si>
    <t>A-S</t>
  </si>
  <si>
    <t>Table 2-1 Information Interchange  Requirements Table</t>
  </si>
  <si>
    <t>Table 2-1:  Suggest the column 'Action' and 'Receiving System' but swapped so it clearly shows action of Receiving System to match the Sending  System and Action columns in same table?</t>
  </si>
  <si>
    <t>Order of viewing System and Action columns</t>
  </si>
  <si>
    <t>Vanessa Batoon and Dr. Jimmy Word</t>
  </si>
  <si>
    <t>33</t>
  </si>
  <si>
    <t>Table 2-2 System Requirements</t>
  </si>
  <si>
    <t>Since the lines are placed in order and must follow in that order to send lab request, suggest a column be inserted to denote the sequence steps since that will be of great value for system requirements?</t>
  </si>
  <si>
    <t>Format steps since listed order is  the sequence of actions</t>
  </si>
  <si>
    <t>34</t>
  </si>
  <si>
    <t xml:space="preserve">Table 2-3 'Main Message and Key' </t>
  </si>
  <si>
    <t>In 'Main Message and Key' column, for the lines that are blank, suggest inserting 'N/A' or leave blank.  Few blank linesseem like something is omitted or missing</t>
  </si>
  <si>
    <t>Update format</t>
  </si>
  <si>
    <t>Table 2-3  uses 'Intermediary Exchange (IE) for the first time.</t>
  </si>
  <si>
    <t>Suggest introduction/definition of 'IE' before including in this table?</t>
  </si>
  <si>
    <t>Introduce term before using in table</t>
  </si>
  <si>
    <t>36</t>
  </si>
  <si>
    <t>Table 2-4 Information Interchange  Requirements</t>
  </si>
  <si>
    <t>Table 2-4:  Suggest the column 'Action' and 'Receiving System' but swapped so it clearly shows action of Receiving System to match the Sending  System and Action columns in same table?</t>
  </si>
  <si>
    <t>Update format for readability</t>
  </si>
  <si>
    <t>Table 2-5 System Requirements</t>
  </si>
  <si>
    <t>A-Q</t>
  </si>
  <si>
    <t xml:space="preserve">Table 2-4 Information Interchange  Requirements lists E H R-S sending order cancellation and then accept level acknowledgement from LIS for cancellation order.  </t>
  </si>
  <si>
    <t>Does an order cancellation require an acknowledgement of receipt before acknowledgement of acceptance?</t>
  </si>
  <si>
    <t>Confirm if acknowledge + accpet acknowledge is sent</t>
  </si>
  <si>
    <t>37</t>
  </si>
  <si>
    <t>Figure 2-3 Scenario 3 Sequence Diagram states 'send acknowledgement'</t>
  </si>
  <si>
    <t>The Sequence Diagram doesn't include 'accept/reject' in diagram but Table 2-3 and 2-4 list 'Accept level acknowledgement'. Suggest including 'Accept Level Acknowledgement'</t>
  </si>
  <si>
    <t>Use steps to sequence the order of messages sent</t>
  </si>
  <si>
    <t>37, 39</t>
  </si>
  <si>
    <t>Alternating footer format has page number right justified and then left justified throughout the document</t>
  </si>
  <si>
    <t>Keep format consistent and have page number left justified (to the right of the document title) for readability purpose</t>
  </si>
  <si>
    <t>Document format consistency</t>
  </si>
  <si>
    <t xml:space="preserve">Table 2-6 Main Message and Key Data Column </t>
  </si>
  <si>
    <t>38</t>
  </si>
  <si>
    <t>Table 2-7  Information Interchange Requirements lists LIS sending 'Cancellation Notification'</t>
  </si>
  <si>
    <t>Since LIS is initiating lab order cancellation, suggest updating to ' Initiate or Generate Lab Order Cancellation'.</t>
  </si>
  <si>
    <t>Consistency in use of terms for initiating order and initiating order cancellation</t>
  </si>
  <si>
    <t>40</t>
  </si>
  <si>
    <t xml:space="preserve">Table 2-9, Main Message and Key Data Column </t>
  </si>
  <si>
    <t>3</t>
  </si>
  <si>
    <t>42</t>
  </si>
  <si>
    <t>Use case for NDBS section format</t>
  </si>
  <si>
    <t>Why doesn't the NDBS use case  follow same format as the use cases in section 2 where it is listed funtional requirements (information interchange requirements, system requirements and sequence diagram) to include the new item ( not part of use case 1) of addition of test/report unsatisfactory samples mentioned in section 3.2</t>
  </si>
  <si>
    <t>Consistency in use case formatting</t>
  </si>
  <si>
    <t>35</t>
  </si>
  <si>
    <t>Use of 'Append' and 'Add On' Orders in 2 sections:  2.6.4 and 5.3, 5.3.1</t>
  </si>
  <si>
    <t>Use of 'append' in section 5.3.1 refers to same ' Add On' referenced in 2.6.4.  To standardize it can it be updated to Add-On/Append in bo th sections?</t>
  </si>
  <si>
    <t>Consistency of use of terms in reference to add on orders</t>
  </si>
  <si>
    <t>Determines whether the order can cancel the order or not</t>
  </si>
  <si>
    <t>Determines wether the order can be cancelled or not</t>
  </si>
  <si>
    <t>Table 2.6 - Seq 5 needs rewording</t>
  </si>
  <si>
    <t>39</t>
  </si>
  <si>
    <t>Tables 2-7 and 2-8 are missing lines for the Accept level ACK coming back from the LIS to the EHR in response to the application level ACK. I suggest adding this content to those two tables</t>
  </si>
  <si>
    <t>Craig Newman</t>
  </si>
  <si>
    <t>4</t>
  </si>
  <si>
    <t>44</t>
  </si>
  <si>
    <t>A-T</t>
  </si>
  <si>
    <t>This guide defines seven such profile components</t>
  </si>
  <si>
    <t>This guide defines eight such profile components</t>
  </si>
  <si>
    <t>8 compnents are defined, not 7</t>
  </si>
  <si>
    <t>5</t>
  </si>
  <si>
    <t>57</t>
  </si>
  <si>
    <t>This message structure supports Section 2.6.5
Scenario 3 – Requesting the Cancellation of a Previously Placed Laboratory Order and</t>
  </si>
  <si>
    <t>This message structure supports Section 2.6.5 Scenario 3 – Requesting the Cancellation of a Previously Placed Laboratory Order and</t>
  </si>
  <si>
    <t>extratenous line break after "section 2.6.5"</t>
  </si>
  <si>
    <t>63</t>
  </si>
  <si>
    <t xml:space="preserve">This message is only used between nodes that the messages travels along per Figure 4-1. </t>
  </si>
  <si>
    <t xml:space="preserve">This message is only used between nodes that the messages travels along per Figure 5-1. </t>
  </si>
  <si>
    <t>wrong figure number. Issue is also present on page 65</t>
  </si>
  <si>
    <t>This applies to intermediaries between a Laboratory Result Sender and an EHR-S such as HIEs and interface engines, as well as to the final EHR-S destination.</t>
  </si>
  <si>
    <t>This applies to intermediaries between a Laboratory Result Sender and an EHR-S such as HIEs and interface engines, as well as to the final destination.</t>
  </si>
  <si>
    <t>I believe the final destination could be an LIS for a lab initiated cancel.. I think it's  best to remove "EHR-S"</t>
  </si>
  <si>
    <t>6</t>
  </si>
  <si>
    <t>73</t>
  </si>
  <si>
    <t>LOI-85: MSH-9 (Message Type) SHALL contain the value ‘ACK'ACK' drawn from the code system HL70076.</t>
  </si>
  <si>
    <t>LOI-85: MSH-9 (Message Type) SHALL contain the value ‘ACK' drawn from the code system HL70076.</t>
  </si>
  <si>
    <t>extra "ACK"</t>
  </si>
  <si>
    <t>80</t>
  </si>
  <si>
    <t>LOI-37: If PV1-20.1 (Financial Class.Financial Class Code) is valued ‘T’ (Third Party) or ‘P’ (Patient), PID-5.7 (Patient Name.Name Type Code) SHALL be valued ‘L’.</t>
  </si>
  <si>
    <t>LOI-37: If PV1-20.1 (Financial Class.Financial Class Code) is valued ‘T’ (Third Party) or ‘P’ (Patient), PID-5.7 (Patient Name Type Code) SHALL be valued ‘L’.</t>
  </si>
  <si>
    <t>extra "name"</t>
  </si>
  <si>
    <t>LOI-36: If PV1-20.1 (Financial Class.Financial Class Code) is ‘T’ (Third Party) or ‘P’ (Patient) then PID-11 (Patient Address) SHALL include an address with type ‘H’.</t>
  </si>
  <si>
    <t>LOI-36: If PV1-20.1 (Financial Class.Financial Class Code) is ‘T’ (Third Party) or ‘P’ (Patient) then PID-11 (Patient Address) SHALL include an occurrence where PID-11.7 (Address Type) SHALL be valued  ‘H’.</t>
  </si>
  <si>
    <t>I suggest you change the wording a bit to be more explicit and more closely match LOI-37</t>
  </si>
  <si>
    <t>83</t>
  </si>
  <si>
    <t>NEG</t>
  </si>
  <si>
    <t xml:space="preserve">the LRI PH compoent requires PV1-4, PV1-44 and PV1-45 to be supported (Usage of RE). Shouldn't these same fields be supported in the same way for the LOI PH component? </t>
  </si>
  <si>
    <t>103</t>
  </si>
  <si>
    <t>LOI-57: For each value in OBR-28 (Result Copies To) a corresponding PRT (Participant Information) SHALL be present with PRT-4.1 (Participation.Identifier) valued ‘RCT’.</t>
  </si>
  <si>
    <t>LOI-57: For each value in OBR-28 (Result Copies To) a corresponding PRT (Participant Information) SHALL be present with PRT-4.1 (Participation.Identifier) valued ‘RCT’ drawn from code system HL70912_USL.</t>
  </si>
  <si>
    <t>I suggest you indicate the value set that RCT is drawn from to be consistent with other conformance statements</t>
  </si>
  <si>
    <t>7</t>
  </si>
  <si>
    <t>113</t>
  </si>
  <si>
    <t>The second triplet of the CWE_02 data type is optional but CWE_02.6 is conditional (C(R/X)) presumably because the base optionality is C (and the base conformance in Chapter 2 says that an optionality of C can only go to R or C). But many other elements in CWE (starting at CWE.12) are also C in base. I think you need to be consistent. If CWE_02.6 is going to be C, I think the other ones need to be C as well. This could apply to other CWE flavors as well.</t>
  </si>
  <si>
    <t>41</t>
  </si>
  <si>
    <t>The scope is the sending of NDBS orders to a newborn screening laboratory from the primary care physicians, midwives and birth centers, birth hospitals, public health agencies as well as health information exchanges (HIEs),.</t>
  </si>
  <si>
    <t>The scope is the sending of NDBS orders to a newborn screening laboratory from the primary care physicians, midwives and birth centers, birth hospitals, public health agencies as well as health information exchanges (HIEs).</t>
  </si>
  <si>
    <t>Remove comma preceding period at end of sentence</t>
  </si>
  <si>
    <t>49</t>
  </si>
  <si>
    <t>LOI_PH_COMPONENT (PUBLIC HEALTH)
…
SPM-10 – Specimen Collection Site</t>
  </si>
  <si>
    <t>SPM-10 is mention under LOI_PH COMPONENT, but SPM-10 definition Page 108, the field is Optional with no PH_Component requirement defined.</t>
  </si>
  <si>
    <t>Inclusion of this optional profile component in MSH-21 (Message Profile Identifier) indicates that prior results are included in the message using the Prior Result segment group. Results that were obtained before this order was placed are considered prior results. When the original structure needs to be preserved, e.g., microbiology results, the Prior Result segment group would enable the transmission of a fully structured result set.
Prior laboratory results shall be encoded so as to conform to the LRI IG; prior results should reflect the original coding.</t>
  </si>
  <si>
    <t>Please clarfy the last sentence, it seems to contain conflicting requirements.  If the results pre-dated LRI IG and used alternate terminology, how can it both conform to the LRI IG but use the original coding.</t>
  </si>
  <si>
    <t>LOI-36: If PV1-20.1 (Financial Class.Financial Class Code) is ‘T’ (Third Party) or ‘P’ (Patient) then PID-11 (Patient Address) SHALL include an address with type ‘H’ drawn from Table 0190.</t>
  </si>
  <si>
    <t>PID Conformance Statement - add value set reference for single value requirement in conformance statement.</t>
  </si>
  <si>
    <t>LOI-37: If PV1-20.1 (Financial Class.Financial Class Code) is valued ‘T’ (Third Party) or ‘P’ (Patient), PID-5.7 (Patient Name.Name Type Code) SHALL be valued ‘L’ drawn from Table 0190..</t>
  </si>
  <si>
    <t>NK1-3  Relationship
LOI_NDBS_Comment: This is primarily intended for information on the baby’s birth mother, if that is not available, provide information for the person responsible for the baby.</t>
  </si>
  <si>
    <t xml:space="preserve">This seems like introductory note with instructions for populating the segment, e.g. fields 2, 3 etc., not a comment about the relationship code.  </t>
  </si>
  <si>
    <t>126</t>
  </si>
  <si>
    <t>7.10 JCC_01 – Job Code/Class
Missing reference to HL70327/0328
Also need to add Value Set Spreadsheets for HL70327 and HL70328, not in the LOI zip file</t>
  </si>
  <si>
    <t>Value Set</t>
  </si>
  <si>
    <t>24</t>
  </si>
  <si>
    <t>Although not strictly asked at order entry, other supporting clinical information about the patient collected during specimen collection, e.g., e.g.,</t>
  </si>
  <si>
    <t>Although not strictly asked at order entry, other supporting clinical information about the patient collected during specimen collection, e.g.,</t>
  </si>
  <si>
    <t>There should only be one e.g.,.</t>
  </si>
  <si>
    <t>many</t>
  </si>
  <si>
    <t>Varies 
LOI_NDBS_Component usage: X
All others usage: O</t>
  </si>
  <si>
    <t>O</t>
  </si>
  <si>
    <t>Since the LRI says "Variations in local laws and practices may result in additional data requirements for NDBS screening." and since O - Optional fields can be ignored if sent the Usage should stay O instead of changing to Varies and adding "LOI_NDBS_Component usage: X All others usage: O" for all of the fields wher this has been done.</t>
  </si>
  <si>
    <t>LOI_NDBS_Component usage: X
All others usage: O</t>
  </si>
  <si>
    <t>LOI_NDBS_Component Usage: ‘X’
Usage for all other components: ‘O’</t>
  </si>
  <si>
    <t xml:space="preserve">I hope all of these are gone based on a different comment but if not please make format consisten with LRI .  </t>
  </si>
  <si>
    <t>Patient Class</t>
  </si>
  <si>
    <t xml:space="preserve">Value Description  Code System Version Comments LOI_FI ELR LRI_PH  
E Emergency HL70004 2.5.1   P R R
I Inpatient HL70004 2.5.1   P R R
O Outpatient HL70004 2.5.1   R R R
</t>
  </si>
  <si>
    <t xml:space="preserve">E and I are required out bound but not inbound.  They can not be sent out if they are not received in.  </t>
  </si>
  <si>
    <t>13</t>
  </si>
  <si>
    <t>IN TABLE 2-1. USAGE DEFINITIONS SR is missing a Name.</t>
  </si>
  <si>
    <t>11</t>
  </si>
  <si>
    <t>Value Meaning Usage BG Blood Gases R BLB Blood Bank R CH Chemistry R CP Cytopathology R HM Hematology R IMM Immunology R LAB Laboratory R MB Microbiology R MCB Mycobacteriology R MYC Mycology R OTH Other P OSL Outside Lab R PHY Physician (Hx. Dx, Admission Note, Etc.) P SR Serology R SP Surgical Pathology R TX Toxicology R VR Virology R</t>
  </si>
  <si>
    <t xml:space="preserve">Lines are missing in the table.  </t>
  </si>
  <si>
    <t>Donna Carter</t>
  </si>
  <si>
    <t>LabCorp</t>
  </si>
  <si>
    <t>Freida Hall</t>
  </si>
  <si>
    <t>Quest Diagnostics</t>
  </si>
  <si>
    <t>SPM-10 is mention under LOI_PH COMPONENT, but SPM-10 definition Page 108, the field is Optional with no PH_Component requirement defined.  Need to remove field from profile, or provide requirements, e.g. RE for PH, CWE_03?</t>
  </si>
  <si>
    <t>99</t>
  </si>
  <si>
    <t>OBR Usage Note
guidnance</t>
  </si>
  <si>
    <t>OBR Usage Note
guidance</t>
  </si>
  <si>
    <t>107</t>
  </si>
  <si>
    <t>LOI-NN: OBX-11(Observation Result Status) SHALL be valued "O", when OBX-29 (Observation Type) is valued "QST".</t>
  </si>
  <si>
    <t>Need to assign number replacing 'NN'</t>
  </si>
  <si>
    <t>156</t>
  </si>
  <si>
    <t>MSH-12
Value Set: HL70104</t>
  </si>
  <si>
    <t>Move Value Set to VID data type for consistency with LRI</t>
  </si>
  <si>
    <t>1</t>
  </si>
  <si>
    <t>Various</t>
  </si>
  <si>
    <t>The bulleted list needs to be indented one stop.</t>
  </si>
  <si>
    <t>Hans Buitendijk</t>
  </si>
  <si>
    <t>Cerner</t>
  </si>
  <si>
    <t>Suggest to a statement that the guide is to be compatible with eDOS as well.</t>
  </si>
  <si>
    <t>Ask at Order Entry (AOE) responses are recorded as observations</t>
  </si>
  <si>
    <t>Ask at Order Entry (AOE) responses are communicated as observations</t>
  </si>
  <si>
    <t>Add here that the Prior Results should follow the LRI guide for Lab Results.</t>
  </si>
  <si>
    <t>Since we want to follow the same error handling, we should re-phrase and re-cast the text and diagram using LOI terminology and acknowledgement messages.</t>
  </si>
  <si>
    <t>as well as health information exchanges (HIEs),.</t>
  </si>
  <si>
    <t>as well as health information exchanges (HIEs).</t>
  </si>
  <si>
    <t>Do we want to state relative to globally unique identification that we strongly encourage use of LOI_GU, LAB_PRU, and LAB_FRU as we intend to sunset their counterparts as soon as adoption of unique identifiers is widespread?</t>
  </si>
  <si>
    <t>Include the following statement that is also in LRI: "IDs that begin with LAB- are applicable to any Lab US Realm IG; they are not IG specific."</t>
  </si>
  <si>
    <t>1. The LOI_O21_Acknowledgement_Component (4.2.3.1)
2. The LOI_O22_Acknowledgement_Component (4.2.3.2)
3. The LOI_GU_Acknowledgement_Component (4.2.3.3) OR the LOI_NG_Acknowledgement_Component (4.2.3.4)
4. The LOI_ORL_Acknowledgement_Component (4.2.3.5)</t>
  </si>
  <si>
    <t xml:space="preserve">1. The LOI_O21_Acknowledgement_Component (4.2.3.1) OR the LOI_O22_Acknowledgement_Component (4.2.3.2) OR the LOI_ORL_Acknowledgement_Component (4.2.3.5)
2. The LOI_GU_Acknowledgement_Component (4.2.3.3) OR the LOI_NG_Acknowledgement_Component (4.2.3.4)
</t>
  </si>
  <si>
    <t>The last statement on response profiles consisting fo two profile components is confusing.  I think the proposed wording reflects it more correctly.</t>
  </si>
  <si>
    <t>2.16.840.1.113883.9.XX</t>
  </si>
  <si>
    <t>Fix the XX</t>
  </si>
  <si>
    <t>It seems too many elements include LOI_NDBS_Component Usage: X for segments and fields, while it is unclear why this is necessary for so many of them.  We should leave flexibility for trading partners to explore use of those elements, and given the general rule that a receiver can ignore them unless the explicitly agree with a trading partner to honor them.  While one can reasonably argue that a newborn would not use a PID-16 Marital Status (so some elements reasonably should have an X), most others do not have such clarity (e.g, SFT or NTE segments, PID-18, PID-39, PID-33, NK1-19, NK1-39, ORC-10, ORC-11 etc., etc., etc.)</t>
  </si>
  <si>
    <t>(note the base definitions are considered to be “00”)</t>
  </si>
  <si>
    <t>(note the definitions in the base standard are considered to be “00”)</t>
  </si>
  <si>
    <t>1.04.01</t>
  </si>
  <si>
    <t>21</t>
  </si>
  <si>
    <t xml:space="preserve">This guide is intended to be compatible with the HL7 Version 2.5.1 IG: Laboratory Results Interface for US Realm, Release 3, Jan 2017. </t>
  </si>
  <si>
    <r>
      <t xml:space="preserve">This guide is intended to be compatible with the  </t>
    </r>
    <r>
      <rPr>
        <sz val="10"/>
        <color indexed="10"/>
        <rFont val="Times New Roman"/>
        <family val="1"/>
      </rPr>
      <t>HL7 Version 2.5.1 Implementation Guide: Lab Results Interface (LRI), Release 1, STU Release 4 – US Realm</t>
    </r>
    <r>
      <rPr>
        <sz val="10"/>
        <rFont val="Times New Roman"/>
        <family val="1"/>
      </rPr>
      <t xml:space="preserve"> </t>
    </r>
  </si>
  <si>
    <t>Update to current LRI</t>
  </si>
  <si>
    <t xml:space="preserve">Note that the LRI IG constraints apply only to prior laboratory results sent in the order message. </t>
  </si>
  <si>
    <r>
      <t xml:space="preserve">Note that the LRI IG constraints apply when </t>
    </r>
    <r>
      <rPr>
        <sz val="10"/>
        <color indexed="10"/>
        <rFont val="Times New Roman"/>
        <family val="1"/>
      </rPr>
      <t xml:space="preserve">sending </t>
    </r>
    <r>
      <rPr>
        <strike/>
        <sz val="10"/>
        <color indexed="10"/>
        <rFont val="Times New Roman"/>
        <family val="1"/>
      </rPr>
      <t xml:space="preserve">only to </t>
    </r>
    <r>
      <rPr>
        <sz val="10"/>
        <rFont val="Times New Roman"/>
        <family val="1"/>
      </rPr>
      <t xml:space="preserve">prior laboratory results </t>
    </r>
    <r>
      <rPr>
        <sz val="10"/>
        <color indexed="10"/>
        <rFont val="Times New Roman"/>
        <family val="1"/>
      </rPr>
      <t xml:space="preserve">to the segments in the Results_Prior group </t>
    </r>
    <r>
      <rPr>
        <strike/>
        <sz val="10"/>
        <color indexed="10"/>
        <rFont val="Times New Roman"/>
        <family val="1"/>
      </rPr>
      <t xml:space="preserve">sent </t>
    </r>
    <r>
      <rPr>
        <sz val="10"/>
        <rFont val="Times New Roman"/>
        <family val="1"/>
      </rPr>
      <t xml:space="preserve">in the order message. </t>
    </r>
  </si>
  <si>
    <t>More precise what the LRI IG constraints apply to in the LOI IG.</t>
  </si>
  <si>
    <t>1.04.13</t>
  </si>
  <si>
    <t>26</t>
  </si>
  <si>
    <t xml:space="preserve">The concepts described there are applicable to this Implementation Guide as well and so an excerpt is included below:: </t>
  </si>
  <si>
    <r>
      <t>The concepts described there are applicable to this Implementation Guide as well and so an excerpt is included below:</t>
    </r>
    <r>
      <rPr>
        <strike/>
        <sz val="10"/>
        <color indexed="10"/>
        <rFont val="Times New Roman"/>
        <family val="1"/>
      </rPr>
      <t>:</t>
    </r>
    <r>
      <rPr>
        <sz val="10"/>
        <rFont val="Times New Roman"/>
        <family val="1"/>
      </rPr>
      <t xml:space="preserve"> </t>
    </r>
  </si>
  <si>
    <t>Delete second ":"</t>
  </si>
  <si>
    <t>28</t>
  </si>
  <si>
    <t>The scope of this Use Case is the electronic communication of laboratory order information between an EHR-S and an LIS in an inter-organizational ambulatory care setting.</t>
  </si>
  <si>
    <r>
      <t xml:space="preserve">The scope of this Use Case is the electronic communication of laboratory order information between an EHR-S and an LIS in an inter-organizational </t>
    </r>
    <r>
      <rPr>
        <strike/>
        <sz val="10"/>
        <color indexed="10"/>
        <rFont val="Times New Roman"/>
        <family val="1"/>
      </rPr>
      <t xml:space="preserve">ambulatory </t>
    </r>
    <r>
      <rPr>
        <sz val="10"/>
        <rFont val="Times New Roman"/>
        <family val="1"/>
      </rPr>
      <t>care setting.</t>
    </r>
  </si>
  <si>
    <t>We had ballot comment last round to remove "ambulatory" and replace with "inter-organizational"</t>
  </si>
  <si>
    <t xml:space="preserve">Advanced error messages related to application transport. </t>
  </si>
  <si>
    <t>What does this mean? I think we mean that we support application level ACKs to ensure end to end delivery, when intermediaries are in use?</t>
  </si>
  <si>
    <t xml:space="preserve">Sends Laboratory Requisition
Receives Laboratory Requisition 
Sends Accept Acknowledgement for Received Laboratory Requisition 
Sends Application Acknowledgement for Laboratory Requisition Acceptance 
Sends Accept Acknowledgement for Laboratory Requisition Acceptance  </t>
  </si>
  <si>
    <r>
      <t xml:space="preserve">Sends Laboratory </t>
    </r>
    <r>
      <rPr>
        <strike/>
        <sz val="10"/>
        <color indexed="10"/>
        <rFont val="Times New Roman"/>
        <family val="1"/>
      </rPr>
      <t xml:space="preserve">Requisition </t>
    </r>
    <r>
      <rPr>
        <sz val="10"/>
        <color indexed="10"/>
        <rFont val="Times New Roman"/>
        <family val="1"/>
      </rPr>
      <t>Order message</t>
    </r>
    <r>
      <rPr>
        <sz val="10"/>
        <rFont val="Times New Roman"/>
        <family val="1"/>
      </rPr>
      <t xml:space="preserve">
Receives Laboratory </t>
    </r>
    <r>
      <rPr>
        <strike/>
        <sz val="10"/>
        <color indexed="10"/>
        <rFont val="Times New Roman"/>
        <family val="1"/>
      </rPr>
      <t xml:space="preserve">Requisition </t>
    </r>
    <r>
      <rPr>
        <sz val="10"/>
        <color indexed="10"/>
        <rFont val="Times New Roman"/>
        <family val="1"/>
      </rPr>
      <t xml:space="preserve">Order message
Sends Accept Acknowledgement for Received Laboratory </t>
    </r>
    <r>
      <rPr>
        <strike/>
        <sz val="10"/>
        <color indexed="10"/>
        <rFont val="Times New Roman"/>
        <family val="1"/>
      </rPr>
      <t xml:space="preserve">Requisition </t>
    </r>
    <r>
      <rPr>
        <sz val="10"/>
        <color indexed="10"/>
        <rFont val="Times New Roman"/>
        <family val="1"/>
      </rPr>
      <t xml:space="preserve">Order message 
</t>
    </r>
    <r>
      <rPr>
        <sz val="10"/>
        <rFont val="Times New Roman"/>
        <family val="1"/>
      </rPr>
      <t xml:space="preserve">Sends Application Acknowledgement for Laboratory </t>
    </r>
    <r>
      <rPr>
        <strike/>
        <sz val="10"/>
        <color indexed="10"/>
        <rFont val="Times New Roman"/>
        <family val="1"/>
      </rPr>
      <t>Requisition</t>
    </r>
    <r>
      <rPr>
        <sz val="10"/>
        <color indexed="10"/>
        <rFont val="Times New Roman"/>
        <family val="1"/>
      </rPr>
      <t xml:space="preserve"> Order message </t>
    </r>
    <r>
      <rPr>
        <sz val="10"/>
        <rFont val="Times New Roman"/>
        <family val="1"/>
      </rPr>
      <t xml:space="preserve">Acceptance </t>
    </r>
    <r>
      <rPr>
        <sz val="10"/>
        <color indexed="10"/>
        <rFont val="Times New Roman"/>
        <family val="1"/>
      </rPr>
      <t xml:space="preserve">
</t>
    </r>
    <r>
      <rPr>
        <sz val="10"/>
        <rFont val="Times New Roman"/>
        <family val="1"/>
      </rPr>
      <t xml:space="preserve">Sends Accept Acknowledgement for Laboratory </t>
    </r>
    <r>
      <rPr>
        <strike/>
        <sz val="10"/>
        <color indexed="10"/>
        <rFont val="Times New Roman"/>
        <family val="1"/>
      </rPr>
      <t xml:space="preserve">Requisition </t>
    </r>
    <r>
      <rPr>
        <sz val="10"/>
        <color indexed="10"/>
        <rFont val="Times New Roman"/>
        <family val="1"/>
      </rPr>
      <t xml:space="preserve">Order message </t>
    </r>
    <r>
      <rPr>
        <sz val="10"/>
        <rFont val="Times New Roman"/>
        <family val="1"/>
      </rPr>
      <t>Acceptance</t>
    </r>
  </si>
  <si>
    <t>Once the sequence diagram is updated, this table needs to be updated, too</t>
  </si>
  <si>
    <t>2.06.05
Table 2-6</t>
  </si>
  <si>
    <t>For OML^O21^OML_O21
MSH-15 (Accept Acknowledgment Type) - see Section 5.3 for values. 
MSH-16 (Application Acknowledgment Type) - see Section 5.3.3 for values</t>
  </si>
  <si>
    <r>
      <t>For OML^O21^OML_O21
MSH-15 (Accept Acknowledgment Type) - see Section 5.3</t>
    </r>
    <r>
      <rPr>
        <sz val="10"/>
        <color indexed="10"/>
        <rFont val="Times New Roman"/>
        <family val="1"/>
      </rPr>
      <t>.1</t>
    </r>
    <r>
      <rPr>
        <sz val="10"/>
        <rFont val="Times New Roman"/>
        <family val="1"/>
      </rPr>
      <t xml:space="preserve"> for values. 
MSH-16 (Application Acknowledgment Type) - see Section 5.3.</t>
    </r>
    <r>
      <rPr>
        <sz val="10"/>
        <color indexed="10"/>
        <rFont val="Times New Roman"/>
        <family val="1"/>
      </rPr>
      <t>1</t>
    </r>
    <r>
      <rPr>
        <sz val="10"/>
        <rFont val="Times New Roman"/>
        <family val="1"/>
      </rPr>
      <t xml:space="preserve"> for values</t>
    </r>
  </si>
  <si>
    <t>Update reference to the more specific section, OR make all reference 5.3</t>
  </si>
  <si>
    <t>ACK^021^ACK</t>
  </si>
  <si>
    <r>
      <t>ACK^</t>
    </r>
    <r>
      <rPr>
        <sz val="10"/>
        <color indexed="10"/>
        <rFont val="Times New Roman"/>
        <family val="1"/>
      </rPr>
      <t>O</t>
    </r>
    <r>
      <rPr>
        <sz val="10"/>
        <rFont val="Times New Roman"/>
        <family val="1"/>
      </rPr>
      <t xml:space="preserve">21^ACK
</t>
    </r>
  </si>
  <si>
    <t>For ACK^O21^ACK
MSH-15 (Accept Acknowledgment Type) - see Section 5.3 for values. 
MSH-16 (Application Acknowledgment Type) - see Section 5.3.3 for values</t>
  </si>
  <si>
    <r>
      <t>For ACK^O21^ACK
MSH-15 (Accept Acknowledgment Type) - see Section 5.3</t>
    </r>
    <r>
      <rPr>
        <sz val="10"/>
        <color indexed="10"/>
        <rFont val="Times New Roman"/>
        <family val="1"/>
      </rPr>
      <t>.2</t>
    </r>
    <r>
      <rPr>
        <sz val="10"/>
        <rFont val="Times New Roman"/>
        <family val="1"/>
      </rPr>
      <t xml:space="preserve"> for values. 
MSH-16 (Application Acknowledgment Type) - see Section 5.3.</t>
    </r>
    <r>
      <rPr>
        <sz val="10"/>
        <color indexed="10"/>
        <rFont val="Times New Roman"/>
        <family val="1"/>
      </rPr>
      <t>2</t>
    </r>
    <r>
      <rPr>
        <sz val="10"/>
        <rFont val="Times New Roman"/>
        <family val="1"/>
      </rPr>
      <t xml:space="preserve"> for values</t>
    </r>
  </si>
  <si>
    <t xml:space="preserve">For ORL^O22^ORL_O22
MSH-15 (Accept Acknowledgment Type) - see Section 5.3 for values. </t>
  </si>
  <si>
    <r>
      <t>For ORL^O22^ORL_O22
MSH-15 (Accept Acknowledgment Type) - see Section 5.3</t>
    </r>
    <r>
      <rPr>
        <sz val="10"/>
        <color indexed="10"/>
        <rFont val="Times New Roman"/>
        <family val="1"/>
      </rPr>
      <t>.3</t>
    </r>
    <r>
      <rPr>
        <sz val="10"/>
        <rFont val="Times New Roman"/>
        <family val="1"/>
      </rPr>
      <t xml:space="preserve"> for values. </t>
    </r>
  </si>
  <si>
    <t>2.06.06
Table 2-9</t>
  </si>
  <si>
    <t>centers, birth hospitals, public health agencies as well as health information exchanges (HIEs),.</t>
  </si>
  <si>
    <t>centers, birth hospitals, public health agencies as well as health information exchanges (HIEs),</t>
  </si>
  <si>
    <t>Delete the trailing ","</t>
  </si>
  <si>
    <t>4.01
Figure 4-1</t>
  </si>
  <si>
    <t>43</t>
  </si>
  <si>
    <t>In order to align with the proposed nomenclature of Common Profile (red), choice components (Blue) and optional components (green) (some of which are also choice components and some are domain components - suggest updating the figure and the text in section 4.2 accordingly.</t>
  </si>
  <si>
    <t>LOI_RC_Component</t>
  </si>
  <si>
    <t>LAB_RC_Component</t>
  </si>
  <si>
    <t>This is the component that supports copy to  more than 5 providers - would apply to both LOI and LRI, so make a LAB component instead?</t>
  </si>
  <si>
    <t>4.02</t>
  </si>
  <si>
    <t xml:space="preserve">As of this version a valid response Profile consists of a minimum of two profile components: 1. The LOI_O21_Acknowledgement_Component (4.2.3.1) 2. The LOI_O22_Acknowledgement_Component (4.2.3.2) 3. The LOI_GU_Acknowledgement_Component (4.2.3.3) OR the LOI_NG_Acknowledgement_Component (4.2.3.4) 4. The LOI_ORL_Acknowledgement_Component (4.2.3.5) </t>
  </si>
  <si>
    <t>This is still a little confusing - May be clarify that for each of the messages used need to pic the respective components PLUS divide if GU or NG?</t>
  </si>
  <si>
    <t>4.02.01</t>
  </si>
  <si>
    <t xml:space="preserve">Note that the FI, TO, XO, NB, PH, PR and RC profile components are not included in the pre- coordinated profiles; rather they are added to MSH-21 when applicable, e.g., the LAB_NB_Component would be included to support the level of precision a Newborn use case requires on time-related data elements if the tests are related to newborn screening. </t>
  </si>
  <si>
    <r>
      <t xml:space="preserve">Note that the FI, TO, XO, NB, PH, PR and RC profile components are not included in the pre- coordinated profiles; rather they are added to MSH-21 when applicable, e.g., the </t>
    </r>
    <r>
      <rPr>
        <strike/>
        <sz val="10"/>
        <color indexed="10"/>
        <rFont val="Times New Roman"/>
        <family val="1"/>
      </rPr>
      <t xml:space="preserve">LAB_NB_Component </t>
    </r>
    <r>
      <rPr>
        <sz val="10"/>
        <color indexed="10"/>
        <rFont val="Times New Roman"/>
        <family val="1"/>
      </rPr>
      <t xml:space="preserve">LOI_PR_Component </t>
    </r>
    <r>
      <rPr>
        <sz val="10"/>
        <rFont val="Times New Roman"/>
        <family val="1"/>
      </rPr>
      <t xml:space="preserve">would be included to support </t>
    </r>
    <r>
      <rPr>
        <sz val="10"/>
        <color indexed="10"/>
        <rFont val="Times New Roman"/>
        <family val="1"/>
      </rPr>
      <t>sending of prior results relevant for the order</t>
    </r>
    <r>
      <rPr>
        <strike/>
        <sz val="10"/>
        <color indexed="10"/>
        <rFont val="Times New Roman"/>
        <family val="1"/>
      </rPr>
      <t xml:space="preserve"> the level of precision a Newborn use case requires on time-related data elements if the tests are related to newborn screening</t>
    </r>
    <r>
      <rPr>
        <sz val="10"/>
        <rFont val="Times New Roman"/>
        <family val="1"/>
      </rPr>
      <t xml:space="preserve">. </t>
    </r>
  </si>
  <si>
    <t>Since we have both the NewbornTime component (May be we should rename LAB_NB to that?) and the LOI_NDBS we should change this example to prior result or something that is not already confusing</t>
  </si>
  <si>
    <t>4.02.01.09</t>
  </si>
  <si>
    <t>47</t>
  </si>
  <si>
    <t xml:space="preserve">LAB_NB_COMPONENT (NEWBORN) </t>
  </si>
  <si>
    <r>
      <t xml:space="preserve">LAB_NB_COMPONENT (NEWBORN </t>
    </r>
    <r>
      <rPr>
        <sz val="10"/>
        <color indexed="10"/>
        <rFont val="Times New Roman"/>
        <family val="1"/>
      </rPr>
      <t>TIME</t>
    </r>
    <r>
      <rPr>
        <sz val="10"/>
        <rFont val="Times New Roman"/>
        <family val="1"/>
      </rPr>
      <t xml:space="preserve">) </t>
    </r>
  </si>
  <si>
    <t>To avoid confusion between LAB_NB and LOI_NDBS</t>
  </si>
  <si>
    <t>4.02.01.10</t>
  </si>
  <si>
    <t>48</t>
  </si>
  <si>
    <t xml:space="preserve">When LAB_TO_Component is applied the listed datatypes for each of the fields changes as follow:
Listed datatype in field   becomes  datatype when TO is applied:
TS_02        TS_03
TS_06        TS_07
TS_08        TS_09
TS_10        TS_11
TS_12        TS_13
</t>
  </si>
  <si>
    <t>Missing addition per LOI#287</t>
  </si>
  <si>
    <t xml:space="preserve">Note: This is a laboratory domain profile component and the following fields may or may not be required in this IG: 
 PID-7 – Date/Time of Birth
 IN1-18 - Insured’s Date Of Birth  OBR-7 – Observation Date/Time  OBR-8  – Observation End Date/Time
 OBR-22 – Results Rpt/Status Chng – Date/Time
 T 1-7 – Start Date/Time                     OBX-5 – Observation Value (when OBX-2 is ‘TM’ or ‘TS’)           OBX-1  – Date/Time of the Observation
 OBX-19 – Date/Time of the Analysis
 SPM-17 – Specimen Collection Date/Time                 </t>
  </si>
  <si>
    <r>
      <t xml:space="preserve">Note: This is a laboratory domain profile component and the following fields may or may not be required in this IG:
• </t>
    </r>
    <r>
      <rPr>
        <sz val="10"/>
        <color indexed="10"/>
        <rFont val="Times New Roman"/>
        <family val="1"/>
      </rPr>
      <t>MSH-7 – Date/Time of Message</t>
    </r>
    <r>
      <rPr>
        <sz val="10"/>
        <rFont val="Times New Roman"/>
        <family val="1"/>
      </rPr>
      <t xml:space="preserve">
• PID-7 – Date/Time of Birth‬
• IN1-18 - Insured’s Date Of Birth
•</t>
    </r>
    <r>
      <rPr>
        <sz val="10"/>
        <color indexed="10"/>
        <rFont val="Times New Roman"/>
        <family val="1"/>
      </rPr>
      <t xml:space="preserve"> ORC-9 - Date/Time of Transaction</t>
    </r>
    <r>
      <rPr>
        <sz val="10"/>
        <rFont val="Times New Roman"/>
        <family val="1"/>
      </rPr>
      <t xml:space="preserve">
• OBR-7 – Observation Date/Time‬‬‬‬‬‬‬‬‬‬‬‬‬‬‬‬
• OBR-8 – Observation End Date/Time‬‬‬‬‬‬‬‬‬‬‬‬‬‬‬‬
• OBR-22 – Results Rpt/Status Chng – Date/Time‬‬‬‬‬‬‬‬‬‬‬‬‬‬‬‬
• TQ1-7 – Start Date/Time‬‬‬‬‬‬‬‬‬‬‬‬‬‬‬‬
•  </t>
    </r>
    <r>
      <rPr>
        <sz val="10"/>
        <color indexed="10"/>
        <rFont val="Times New Roman"/>
        <family val="1"/>
      </rPr>
      <t>TQ1-8 – End Date/Time‬‬‬‬‬‬‬‬‬‬‬‬‬‬‬‬</t>
    </r>
    <r>
      <rPr>
        <sz val="10"/>
        <rFont val="Times New Roman"/>
        <family val="1"/>
      </rPr>
      <t xml:space="preserve">
• OBX-5 – Observation Value (when OBX-2 is ‘TM’ or ‘TS’)‬‬‬‬‬‬‬‬‬‬‬‬‬‬‬‬
• OBX-14 – Date/Time of the Observation‬‬‬‬‬‬‬‬‬‬‬‬‬‬‬‬
• OBX-19 – Date/Time of the Analysis‬‬‬‬‬‬‬‬‬‬‬‬‬‬‬‬
• SPM-17 – Specimen Collection Date/Time‬‬‬‬‬‬‬‬‬‬‬‬‬‬‬‬
</t>
    </r>
  </si>
  <si>
    <t>4.02.01.12</t>
  </si>
  <si>
    <t xml:space="preserve">When a laboratory order could yield a result that should/couldbe sent to public health, </t>
  </si>
  <si>
    <t xml:space="preserve">When a laboratory order could yield a result that should/could be sent to public health, </t>
  </si>
  <si>
    <t>add space between "could" and "be"</t>
  </si>
  <si>
    <t>4.02.01.14</t>
  </si>
  <si>
    <t xml:space="preserve">LOI_RC_COMPONENT (RESULTS COPIES) </t>
  </si>
  <si>
    <t>There may be use cases, where support for copy to providers is NOT needed, so could this profile be expanded - OR could we add a new profile that defines the fields needed for copy to: OBR-28, OBR-49 and PRT segment and make them optional in the LOI_Common_Component?</t>
  </si>
  <si>
    <t>55</t>
  </si>
  <si>
    <t>Specimen BEGIN</t>
  </si>
  <si>
    <t>usage should be varies:
NDBS: R
All others C(RE/O)
That is because even though we have only one specimen type, we rely on SPM segment to transmit the bloodspot card number(s)</t>
  </si>
  <si>
    <t>69</t>
  </si>
  <si>
    <t xml:space="preserve">For each of the combinations illustrated, the following additional profile component identifiers can be specified: </t>
  </si>
  <si>
    <t>For each of the combinations illustrated, the following additional profile component identifiers can be specified: 
ADD:
* LOI_NDBS_Component - ID: 2.16.840.1.113883.9.5</t>
  </si>
  <si>
    <t>70</t>
  </si>
  <si>
    <t xml:space="preserve">LOI-14: ...
Note: Additional occurrences of MSH-21 (Message Profile Identifier) may be valued with any combination of: </t>
  </si>
  <si>
    <r>
      <t xml:space="preserve">LOI-14: ...
Note: Additional occurrences of MSH-21 (Message Profile Identifier) may be valued with any combination of: 
</t>
    </r>
    <r>
      <rPr>
        <sz val="10"/>
        <color indexed="10"/>
        <rFont val="Times New Roman"/>
        <family val="1"/>
      </rPr>
      <t>ADD:
* LOI_NDBS_Component - ID: 2.16.840.1.113883.9.5</t>
    </r>
  </si>
  <si>
    <t>71</t>
  </si>
  <si>
    <t xml:space="preserve">LOI-15: ...
Note: Additional occurrences of MSH-21 (Message Profile Identifier) may be valued with any combination of: </t>
  </si>
  <si>
    <r>
      <t xml:space="preserve">LOI-15: ...
Note: Additional occurrences of MSH-21 (Message Profile Identifier) may be valued with any combination of: 
</t>
    </r>
    <r>
      <rPr>
        <sz val="10"/>
        <color indexed="10"/>
        <rFont val="Times New Roman"/>
        <family val="1"/>
      </rPr>
      <t>ADD:
* LOI_NDBS_Component - ID: 2.16.840.1.113883.9.5</t>
    </r>
  </si>
  <si>
    <t xml:space="preserve">LOI-16: ...
Note: Additional occurrences of MSH-21 (Message Profile Identifier) may be valued with any combination of: </t>
  </si>
  <si>
    <r>
      <t xml:space="preserve">LOI-16: ...
Note: Additional occurrences of MSH-21 (Message Profile Identifier) may be valued with any combination of: 
</t>
    </r>
    <r>
      <rPr>
        <sz val="10"/>
        <color indexed="10"/>
        <rFont val="Times New Roman"/>
        <family val="1"/>
      </rPr>
      <t>ADD:
* LOI_NDBS_Component - ID: 2.16.840.1.113883.9.5</t>
    </r>
  </si>
  <si>
    <t>72</t>
  </si>
  <si>
    <t xml:space="preserve">LOI-17: ...
Note: Additional occurrences of MSH-21 (Message Profile Identifier) may be valued with any combination of: </t>
  </si>
  <si>
    <r>
      <t xml:space="preserve">LOI-17: ...
Note: Additional occurrences of MSH-21 (Message Profile Identifier) may be valued with any combination of: 
</t>
    </r>
    <r>
      <rPr>
        <sz val="10"/>
        <color indexed="10"/>
        <rFont val="Times New Roman"/>
        <family val="1"/>
      </rPr>
      <t>ADD:
* LOI_NDBS_Component - ID: 2.16.840.1.113883.9.5</t>
    </r>
  </si>
  <si>
    <r>
      <t xml:space="preserve">Conformance Statement: </t>
    </r>
    <r>
      <rPr>
        <sz val="10"/>
        <color indexed="10"/>
        <rFont val="Times New Roman"/>
        <family val="1"/>
      </rPr>
      <t>LOI_NDBS_Component 
LOI-XX: An occurrence of MSH-21.3 (Message Profile Identifier. Universal ID) SHALL be valued with '2.16.840.1.113883.9.5</t>
    </r>
    <r>
      <rPr>
        <sz val="10"/>
        <rFont val="Times New Roman"/>
        <family val="1"/>
      </rPr>
      <t xml:space="preserve">' </t>
    </r>
  </si>
  <si>
    <t>Add missing CS for NDBS_Component</t>
  </si>
  <si>
    <t>77</t>
  </si>
  <si>
    <t>PID-5
LOI_NDBS_Component datatype: XPN_03</t>
  </si>
  <si>
    <t>In LRI NDBS is using XPN_02 - these should be synced up
ALSO what is the rationale to require the last name, when we know there are instances when the name is not known?</t>
  </si>
  <si>
    <t>78</t>
  </si>
  <si>
    <t xml:space="preserve">PID-13:
LOI_NDBS_Component datatype: XTN_03 </t>
  </si>
  <si>
    <t>XTN_03 is not defined in the LOI guide</t>
  </si>
  <si>
    <t>PID-24</t>
  </si>
  <si>
    <t>Add Note to PID-24 for NDBS_Component: When PID-24 (Multiple Birth Indicator) is 'Y' then SHOULD have PID-25 (Birth Order) valued with the respective number indicating if this patient is the first (1), the second (2) etc. AND an OBX segment with OBX-3.1 (Observation Identifier.Identifier) is valued "57722-1" to indicate the total number of babies delivered for the same pregnancy.</t>
  </si>
  <si>
    <t>NK1-7
Usage RE</t>
  </si>
  <si>
    <r>
      <t>NK1-7
Usage</t>
    </r>
    <r>
      <rPr>
        <sz val="10"/>
        <color indexed="10"/>
        <rFont val="Times New Roman"/>
        <family val="1"/>
      </rPr>
      <t xml:space="preserve"> </t>
    </r>
    <r>
      <rPr>
        <strike/>
        <sz val="10"/>
        <color indexed="10"/>
        <rFont val="Times New Roman"/>
        <family val="1"/>
      </rPr>
      <t>RE</t>
    </r>
    <r>
      <rPr>
        <sz val="10"/>
        <color indexed="10"/>
        <rFont val="Times New Roman"/>
        <family val="1"/>
      </rPr>
      <t xml:space="preserve"> O</t>
    </r>
  </si>
  <si>
    <t>Make usage O in LOI_Common and let profiles that need the contact role and employer info declare this RE - assume mostly needed for Worker's comp insurance and possibly PH</t>
  </si>
  <si>
    <t>NK1-2 usage is R</t>
  </si>
  <si>
    <t>CROSS GUIDE:
In LRI the usage for this fields is C(R/X) for the NDBS component- do we need to sync it - related to comment on NK1-13 as well as NK1-30//32
The usage note on page 155 states:
NK1-2 - Name – a Baby's mother/father/caregiver's name. If mother’s info is not provided, then provide available caregiver, guardian, adoption agency, or social services information - this suggests NK1-13 as well as the contact info may be needed - suggest to sync LOI to LRI usages</t>
  </si>
  <si>
    <t>81</t>
  </si>
  <si>
    <t>NK1-13 usage is X</t>
  </si>
  <si>
    <t>CROSS GUIDE:
In LRI the usage for this fields is C(R/X) for the NDBS component - if this does not come in with the order, the lab will not be able to fill this out - SYNC for both guides</t>
  </si>
  <si>
    <t>82</t>
  </si>
  <si>
    <t>NK1-30 and NK1-32 NDBS usage is X</t>
  </si>
  <si>
    <t>CROSS GUIDE:
In LRI the usage for these fields is C(RE/X) for the NDBS component - if this does not come in with the order, the lab will not be able to fill this out - SYNC for both guides</t>
  </si>
  <si>
    <t>96</t>
  </si>
  <si>
    <t xml:space="preserve"> All other specimen collection date/times, including the first one, are communicated in the SPM segment. </t>
  </si>
  <si>
    <r>
      <t xml:space="preserve"> All other specimen collection date/times, including the first one, are communicated in the </t>
    </r>
    <r>
      <rPr>
        <sz val="10"/>
        <color indexed="10"/>
        <rFont val="Times New Roman"/>
        <family val="1"/>
      </rPr>
      <t>respective</t>
    </r>
    <r>
      <rPr>
        <sz val="10"/>
        <rFont val="Times New Roman"/>
        <family val="1"/>
      </rPr>
      <t xml:space="preserve"> SPM segment</t>
    </r>
    <r>
      <rPr>
        <sz val="10"/>
        <color indexed="10"/>
        <rFont val="Times New Roman"/>
        <family val="1"/>
      </rPr>
      <t>(s)</t>
    </r>
    <r>
      <rPr>
        <sz val="10"/>
        <rFont val="Times New Roman"/>
        <family val="1"/>
      </rPr>
      <t xml:space="preserve">. </t>
    </r>
  </si>
  <si>
    <t xml:space="preserve">OBR-8 and OBR-13 - there may be others
LOI_NDBS_Component comment: </t>
  </si>
  <si>
    <r>
      <t>LOI_NDBS_Component comm</t>
    </r>
    <r>
      <rPr>
        <sz val="10"/>
        <color indexed="10"/>
        <rFont val="Times New Roman"/>
        <family val="1"/>
      </rPr>
      <t>e</t>
    </r>
    <r>
      <rPr>
        <sz val="10"/>
        <rFont val="Times New Roman"/>
        <family val="1"/>
      </rPr>
      <t>n</t>
    </r>
    <r>
      <rPr>
        <strike/>
        <sz val="10"/>
        <color indexed="10"/>
        <rFont val="Times New Roman"/>
        <family val="1"/>
      </rPr>
      <t>t</t>
    </r>
    <r>
      <rPr>
        <sz val="10"/>
        <rFont val="Times New Roman"/>
        <family val="1"/>
      </rPr>
      <t xml:space="preserve">: </t>
    </r>
  </si>
  <si>
    <t>97</t>
  </si>
  <si>
    <t>For NDBS there may not be a specific ordering provider, since the testing (at least the initial screening is often mandated by state regulations) - how is this element supposed to be filled out?
Currently labs are using the ordering facility information in this field, but the type code vocabulary does not allow that kludge here.</t>
  </si>
  <si>
    <t>OBR-28 - Usage R</t>
  </si>
  <si>
    <t>OBR-28 - Usage O</t>
  </si>
  <si>
    <t>Change usage to optional for LOI_Common and ADD Copy to profile that can be chosen to be used, when desired?</t>
  </si>
  <si>
    <t>6.11.01.01</t>
  </si>
  <si>
    <t>101</t>
  </si>
  <si>
    <t xml:space="preserve">the appropriate messaging between the LIS and EHR - Sneeds to be resolved by the </t>
  </si>
  <si>
    <t xml:space="preserve">the appropriate messaging between the LIS and EHR - S needs to be resolved by the </t>
  </si>
  <si>
    <t>add space between "EHR-S" and "needs"</t>
  </si>
  <si>
    <t>In general the Copy to functionality seems to be limited to people, but in some use cases organizations, i.e. PH departments may need to be identified to also get results of a particular order (we have a use case in PHLs for specific tests, where the results are reported to the PH department (may have a name there), the treating provider (have a name) and the relevant Public Health Laboratory (may not have a specific name - should this default to the lab director?)</t>
  </si>
  <si>
    <t xml:space="preserve">The receiver shall not concatenate separate NTEs in any way that displays any part of multiple NTEs on the same line; see the EHR-S FR Implementation Guide. </t>
  </si>
  <si>
    <t>Does this statement apply to LIS as well - the EHR-S FR does not define LIS behavior?</t>
  </si>
  <si>
    <t>102</t>
  </si>
  <si>
    <t xml:space="preserve">In this guide, PRT shall only be used in support of Result Copies to as described in Section 6.11.1.1 Result Handling and Result Copies To; any other use is beyond the scope of this guide. </t>
  </si>
  <si>
    <r>
      <t>In this guide,</t>
    </r>
    <r>
      <rPr>
        <sz val="10"/>
        <color indexed="10"/>
        <rFont val="Times New Roman"/>
        <family val="1"/>
      </rPr>
      <t xml:space="preserve"> the current definition of the </t>
    </r>
    <r>
      <rPr>
        <sz val="10"/>
        <rFont val="Times New Roman"/>
        <family val="1"/>
      </rPr>
      <t>PRT</t>
    </r>
    <r>
      <rPr>
        <sz val="10"/>
        <color indexed="10"/>
        <rFont val="Times New Roman"/>
        <family val="1"/>
      </rPr>
      <t xml:space="preserve"> segment only takes into account use </t>
    </r>
    <r>
      <rPr>
        <strike/>
        <sz val="10"/>
        <color indexed="10"/>
        <rFont val="Times New Roman"/>
        <family val="1"/>
      </rPr>
      <t xml:space="preserve">shall only be used </t>
    </r>
    <r>
      <rPr>
        <sz val="10"/>
        <rFont val="Times New Roman"/>
        <family val="1"/>
      </rPr>
      <t>in support of Result Copies to as described in Section 6.11.1.1 Result Handling and Result Copies To; any other use is beyond the scope of this guide</t>
    </r>
    <r>
      <rPr>
        <sz val="10"/>
        <color indexed="10"/>
        <rFont val="Times New Roman"/>
        <family val="1"/>
      </rPr>
      <t>, but users are encouraged to submit comments for other uses</t>
    </r>
    <r>
      <rPr>
        <sz val="10"/>
        <rFont val="Times New Roman"/>
        <family val="1"/>
      </rPr>
      <t xml:space="preserve">. </t>
    </r>
  </si>
  <si>
    <t>In section 2.2.2 we have a Note stating: Note that the authors of this guide did not validate whether constraints on components should be loosened to support these use cases. This will be addressed in a future version, including definition of minimal incremental profiles to support these use cases. Until such time, implementers are not discouraged from attempting to use this guide for those use cases but should recognize that they may not be able to remain fully conformant. The authors invite comments from implementers on their experience to inform the next version. 
The spirit of this Note should apply here as well
In PHLs we have a use case, where we need information about the approving PH official before testing can be done - it would be nice to be able to use PRT segment for that, though we will need to make a harmonization request to add new code to HL70912 (PRT-4) code system to support authorizing PH official, or something similar) - SHALL is too strong a word.</t>
  </si>
  <si>
    <t>DG1-3 value set binding to ICD-9Cm and ICD-10CM</t>
  </si>
  <si>
    <t>For the NDBS component finding an ICD-10CM code for the mandated initial screening will be difficult - suggest to either loosen the binding to should here OR add NDBS specific guidance which ICD-10 code to use for the respective types of orders (not needed for follow up testing, when Dx has been made):
reason for NDBS testing: mandated initial screen, repeat screen for result confirmation, routine second screen, mandated second screen</t>
  </si>
  <si>
    <t xml:space="preserve">LOI-NN: OBX-11(Observation Result Status) SHALL be valued "O", when OBX-29 (Observation Type) is valued "QST". </t>
  </si>
  <si>
    <t>CROSS GUIDE:
Review if this needs to be LAB-NN, as this rule should apply for the AOEs sent back in LRI as well, correct - there was a ballot comment on LRI on the subject of adjusting some OBX field usage based on codes in OBX-29 that we did not finish - evaluate after that
Ensure to assign proper number for final publication!</t>
  </si>
  <si>
    <t>108</t>
  </si>
  <si>
    <t>SPM-2
Usage RE
Datatype Varies</t>
  </si>
  <si>
    <t xml:space="preserve">SPM-2
Usage Varies
NDBS: R
all others RE
Datatype Varies
NDBS: EIP_05 for GU or EIP_06 for NG
al other profiles: EIP_01 for GU and EIP_02 for NG
</t>
  </si>
  <si>
    <t>in order to ensure receipt of the dried blood spot card number (used to be required OBX with LOINC = 57716- 3 for the state printed ID (In SPM-2.1)
Need to create new datatype EIP_05 and EIP_06 for LOI_NDBS: were SPM-2.1 = R and SPM-2.2 = RE (to be an allowable variation on the Common datatypes EI_01 and EI_02 respectively)</t>
  </si>
  <si>
    <t>7.04.10
Table 7-18</t>
  </si>
  <si>
    <t>122</t>
  </si>
  <si>
    <t>adjust table header, so that entire title is readable (or shorten the title)</t>
  </si>
  <si>
    <t>7.16.03</t>
  </si>
  <si>
    <t>127</t>
  </si>
  <si>
    <t>7.16.06</t>
  </si>
  <si>
    <t>128</t>
  </si>
  <si>
    <t>7.16.10</t>
  </si>
  <si>
    <t>129</t>
  </si>
  <si>
    <t>7.18</t>
  </si>
  <si>
    <t>7.18 XAD_01</t>
  </si>
  <si>
    <t>7.18.1 XAD_01</t>
  </si>
  <si>
    <t>Add one more level, since there are more than just one XAD datatype described</t>
  </si>
  <si>
    <t>7.18.01
Table 7-45</t>
  </si>
  <si>
    <t>130</t>
  </si>
  <si>
    <t>7.18.1 XAD_03
Table 7-45 XAD_02</t>
  </si>
  <si>
    <t>Adjust whichever one this is supposed to be - we are sing XAD_02 in the tables - but check against LRI and EDOS
the datatype defined is the one NDBS wants to use</t>
  </si>
  <si>
    <t>7.19.01
Table 7-46</t>
  </si>
  <si>
    <t>XCN_01 Datatype: .2 FN</t>
  </si>
  <si>
    <t>XCN_01.2 Datatype: FN_01</t>
  </si>
  <si>
    <t>Add comment about how to convey unknown name under this datatype per prior ballot comment in LRI for XPN - applies to LOI as well and probably also of interest for XCN datatype</t>
  </si>
  <si>
    <t>7.19.02
Table 7-47</t>
  </si>
  <si>
    <t>131</t>
  </si>
  <si>
    <t>XCN_02 Datatype: .2 FN</t>
  </si>
  <si>
    <t>XCN_02.2 Datatype:  FN_01</t>
  </si>
  <si>
    <t>7.20.03</t>
  </si>
  <si>
    <t>134</t>
  </si>
  <si>
    <t>XON_03</t>
  </si>
  <si>
    <t>XON_04</t>
  </si>
  <si>
    <t>CROSS GUIDE:
XON_03 has different definition than XON_03 in LRI - need to rename one of these, suggest to rename LOI XON_03 to XON_04, since it ONLY applies to IN1 segment (ONLY XON.1 is R all other elements are X in the LOI version)</t>
  </si>
  <si>
    <t>7.21.01</t>
  </si>
  <si>
    <t>135</t>
  </si>
  <si>
    <t xml:space="preserve">Usage Note To convey ‘unknown’ in PID-3.5 (Patient Name), send 'U' in XON.7, i.e. '^^^^^^U’. </t>
  </si>
  <si>
    <t>7.21.03</t>
  </si>
  <si>
    <t>136</t>
  </si>
  <si>
    <t>CROSS GUIDE:
Add comment about how to convey unknown name under this datatype per prior ballot comment in LRI for XPN - applies to LOI as well and probably also of interest for XCN datatype - was not added in LRI either</t>
  </si>
  <si>
    <t>7.22.01</t>
  </si>
  <si>
    <t>137</t>
  </si>
  <si>
    <t>XTN_01</t>
  </si>
  <si>
    <t>CROSS GUIDE:
XTN_01 has different definition than XTN_01 in LRI (XTN_01.9 is O in LOI and RE in LRI) need to rename one of these</t>
  </si>
  <si>
    <t>XTN_02.4 usage X</t>
  </si>
  <si>
    <t>Is making XTN_02.4 X an allowable constraint when XTN_01.1 has R there? I think we need to define the least constrained datatype for the Common profile component and then allow ONLY legal constraints on that one, or we are not really creating a layered guide but rather a forked guide</t>
  </si>
  <si>
    <t>145</t>
  </si>
  <si>
    <t>Because the panel contains a lot of LOINC codes related to reporting of the results for all the screening tests, that are not used in an order message we have adopted the convention to ONLY list LOINC codes for elements supported by the LOI_NDSB_Component</t>
  </si>
  <si>
    <r>
      <t>Because the panel contains a lot of LOINC codes related to reporting of the results for all the screening tests, that are not used in an order message we have adopted the convention to ONLY list LOINC codes for elements supported by the LOI_ND</t>
    </r>
    <r>
      <rPr>
        <sz val="10"/>
        <color indexed="10"/>
        <rFont val="Times New Roman"/>
        <family val="1"/>
      </rPr>
      <t>B</t>
    </r>
    <r>
      <rPr>
        <sz val="10"/>
        <rFont val="Times New Roman"/>
        <family val="1"/>
      </rPr>
      <t>S</t>
    </r>
    <r>
      <rPr>
        <strike/>
        <sz val="10"/>
        <color indexed="10"/>
        <rFont val="Times New Roman"/>
        <family val="1"/>
      </rPr>
      <t>B</t>
    </r>
    <r>
      <rPr>
        <sz val="10"/>
        <rFont val="Times New Roman"/>
        <family val="1"/>
      </rPr>
      <t>_Component</t>
    </r>
  </si>
  <si>
    <t xml:space="preserve">When using the basic acknowledgement profile (LOI_Acknowledgement_Component – ID: 2.16.840.1.113883.9.XX), then the order message OML^O21 SHALL support MSH-15 and MSH-16 as follows: 
TABLE 7-2. ORU ACKNOWLEDGEMENT CODES  Requirement MSH-15 MSH-16 SHALL support AL NE MAY support AL AL MAY support AL ER MAY support* NE AL MAY support* NE NE MAY support* NE ER 
*ONLY in point-to-point environments, where the transport protocol guarantees delivery to the intended recipient. </t>
  </si>
  <si>
    <t>In LRI we have 2 options for ACK behavior
LRI_Acknowledgement_Component (2.16.840.1.113883.9.26) or LRI_End-To-End_Acknowledgement_Component - we should add this to LOI as well</t>
  </si>
  <si>
    <t xml:space="preserve">PID segment Note:
 The subject shall be a person.   </t>
  </si>
  <si>
    <r>
      <t xml:space="preserve">The subject shall be a person </t>
    </r>
    <r>
      <rPr>
        <sz val="10"/>
        <color indexed="10"/>
        <rFont val="Times New Roman"/>
        <family val="1"/>
      </rPr>
      <t>except when LOI_PH_Component is invoked</t>
    </r>
    <r>
      <rPr>
        <sz val="10"/>
        <rFont val="Times New Roman"/>
        <family val="1"/>
      </rPr>
      <t xml:space="preserve">.   </t>
    </r>
  </si>
  <si>
    <t>to match note in 5.1.</t>
  </si>
  <si>
    <t>overall</t>
  </si>
  <si>
    <t>Prior to publication verify that ALL identified datatypes from the tables are listed in the Datatype section!</t>
  </si>
  <si>
    <t>LOI</t>
  </si>
  <si>
    <t>throughout</t>
  </si>
  <si>
    <t>Many items are listed as X for NDBS component and O for all others. Consider changing to O for NDBS to allow for greater flexibility in individual states</t>
  </si>
  <si>
    <t>16</t>
  </si>
  <si>
    <r>
      <t xml:space="preserve">LOI_NDBS_Component usage: </t>
    </r>
    <r>
      <rPr>
        <sz val="10"/>
        <color indexed="10"/>
        <rFont val="Times New Roman"/>
        <family val="1"/>
      </rPr>
      <t>R</t>
    </r>
    <r>
      <rPr>
        <sz val="10"/>
        <rFont val="Times New Roman"/>
        <family val="1"/>
      </rPr>
      <t xml:space="preserve">, cardinality: 1..1, data type: </t>
    </r>
    <r>
      <rPr>
        <sz val="10"/>
        <color indexed="10"/>
        <rFont val="Times New Roman"/>
        <family val="1"/>
      </rPr>
      <t>TS_</t>
    </r>
  </si>
  <si>
    <r>
      <t xml:space="preserve">LOI_NDBS_Component usage: </t>
    </r>
    <r>
      <rPr>
        <sz val="10"/>
        <color indexed="10"/>
        <rFont val="Times New Roman"/>
        <family val="1"/>
      </rPr>
      <t>RE</t>
    </r>
    <r>
      <rPr>
        <sz val="10"/>
        <rFont val="Times New Roman"/>
        <family val="1"/>
      </rPr>
      <t xml:space="preserve">, cardinality: 1..1, data type: </t>
    </r>
    <r>
      <rPr>
        <sz val="10"/>
        <color indexed="10"/>
        <rFont val="Times New Roman"/>
        <family val="1"/>
      </rPr>
      <t>TS_05</t>
    </r>
  </si>
  <si>
    <t>Mom DOB is not required for most NBS Programs; Recommend RE or O; No data type -  listed recommend TS_05</t>
  </si>
  <si>
    <t>91</t>
  </si>
  <si>
    <t>12</t>
  </si>
  <si>
    <t>NBS Programs generally receive a single field capturing the ordering facility identifier whether the provider is an individual provider or a facility; This single identifier would best be captured as an oredring facility; An individual ordering provider identifier is not used or stored or required by many NBS laboratories as the testing is mandated by state law; Consider making O</t>
  </si>
  <si>
    <t>92</t>
  </si>
  <si>
    <t>Ordering facilities should be identified using their NPI</t>
  </si>
  <si>
    <t>LOI_NDBS_Component usage: Ordering facilities should be identified using their state defined submitter ID number. Some states may use facility NPI</t>
  </si>
  <si>
    <t>Many NBS Programs use an state defined identifier for submitting facilities instead of NPI. If the intent is to encourage states to no longer use individual state submitter IDs, text is OK.</t>
  </si>
  <si>
    <t>For NDBS component, is it necessary to require both OBR-7 and SPM-17?</t>
  </si>
  <si>
    <t>Steve Eichner</t>
  </si>
  <si>
    <t>Chapter 4</t>
  </si>
  <si>
    <t>When a laboratory order could yield a result that should/couldbe sent to public health, additional data is required with the order.</t>
  </si>
  <si>
    <t>When a laboratory order could yield a result that should/could be sent to public health, additional data is required with the order.</t>
  </si>
  <si>
    <t>typo- add a space between could and be.</t>
  </si>
  <si>
    <t>Erin Holt Coyne</t>
  </si>
  <si>
    <t>Tn Dept of Health</t>
  </si>
  <si>
    <t>Chapter 5</t>
  </si>
  <si>
    <t xml:space="preserve">Specimen Begin C(RE/O), [0..*], Condition Predicate: If OBR-7 (Observation Date/Time) in the same Observation Request group is valued. </t>
  </si>
  <si>
    <t xml:space="preserve">Specimen Begin C(R/RE), [1..*], Condition Predicate: If OBR-7 (Observation Date/Time) in the same Observation Request group is valued. </t>
  </si>
  <si>
    <t xml:space="preserve">Because the specimen is required for reporting to public health, because you wont know whether or not an observation is reportable until the result has been observed, because the specimen should be known to order and perform a test, and because we have heard that labs have trouble sending public health specimen information because they don't always get it in the order message, it makes sense to ensure that this vital piece of information is always communicated in an order. </t>
  </si>
  <si>
    <t>Chapter 6</t>
  </si>
  <si>
    <t>Ordering Provider Address Usage-O</t>
  </si>
  <si>
    <t>Ordering Provider Address Usage-RE</t>
  </si>
  <si>
    <t xml:space="preserve">Ordering Provider Address is R in the PH profile of the LRI guide. It might be helpful for harmonization if we consider making it RE instead of O since O is considered not supported. </t>
  </si>
  <si>
    <t>Robert Snelick</t>
  </si>
  <si>
    <t>Mark Bellezza</t>
  </si>
  <si>
    <t>Kenneth Blount</t>
  </si>
  <si>
    <t>Kent Bui</t>
  </si>
  <si>
    <t>Yvonne Cole</t>
  </si>
  <si>
    <t>Nona Hall</t>
  </si>
  <si>
    <t>Steven Kator MD</t>
  </si>
  <si>
    <t>Camala Price</t>
  </si>
  <si>
    <t>Norman Stone MD</t>
  </si>
  <si>
    <t>Joseph Territo</t>
  </si>
  <si>
    <t>Kathy Walsh</t>
  </si>
  <si>
    <t>Teresa Brannum</t>
  </si>
  <si>
    <t>Sean Carvin</t>
  </si>
  <si>
    <t>Scott Chapin</t>
  </si>
  <si>
    <t>Ricardo Garcia</t>
  </si>
  <si>
    <t>Carolyn Houswerth</t>
  </si>
  <si>
    <t>Rob Lindsey</t>
  </si>
  <si>
    <t>Carolyn Logan</t>
  </si>
  <si>
    <t>Rebecca Parsons PMP</t>
  </si>
  <si>
    <t>Falguni Patel</t>
  </si>
  <si>
    <t>Mark Stine</t>
  </si>
  <si>
    <t>John Tataseo</t>
  </si>
  <si>
    <t>Alexander de Leon</t>
  </si>
  <si>
    <t>Lori Dieterle</t>
  </si>
  <si>
    <t>JoAnne Johnson</t>
  </si>
  <si>
    <t>Tim McKay Ph.D.</t>
  </si>
  <si>
    <t>Elizabeth Newton</t>
  </si>
  <si>
    <t>Beth Pumo MBA</t>
  </si>
  <si>
    <t>Scott Robertson PharmD</t>
  </si>
  <si>
    <t>Sandra Stuart</t>
  </si>
  <si>
    <t>Walter Suarez MD MPH</t>
  </si>
  <si>
    <t>James Ferguson</t>
  </si>
  <si>
    <t>Jenni Syed</t>
  </si>
  <si>
    <t>A-A</t>
  </si>
  <si>
    <t>Blank</t>
  </si>
  <si>
    <t>Total</t>
  </si>
  <si>
    <t>Changes Applied Summary</t>
  </si>
  <si>
    <t>Blanks</t>
  </si>
  <si>
    <t xml:space="preserve"> EditsPending</t>
  </si>
  <si>
    <t>Done</t>
  </si>
  <si>
    <t>Closed</t>
  </si>
  <si>
    <t>Open</t>
  </si>
  <si>
    <t>% of total comments</t>
  </si>
  <si>
    <t>11.0.0</t>
  </si>
  <si>
    <t>2.0.0</t>
  </si>
  <si>
    <t>1.04.10</t>
  </si>
  <si>
    <t>1.04.11</t>
  </si>
  <si>
    <t>1.04.06</t>
  </si>
  <si>
    <t>1.04.07</t>
  </si>
  <si>
    <t>2.02.0</t>
  </si>
  <si>
    <t>2.06.03.02
Table 2-3</t>
  </si>
  <si>
    <t>2.02.01</t>
  </si>
  <si>
    <t>2.05.01</t>
  </si>
  <si>
    <t>2.06.04</t>
  </si>
  <si>
    <t>2.06.05.01</t>
  </si>
  <si>
    <t>2.06.06.01</t>
  </si>
  <si>
    <t>3.0.0</t>
  </si>
  <si>
    <t>3.01.0</t>
  </si>
  <si>
    <t>4.02.0</t>
  </si>
  <si>
    <t>4.02.01.13</t>
  </si>
  <si>
    <t>4.02.03.02</t>
  </si>
  <si>
    <t>5.0.0</t>
  </si>
  <si>
    <t>5.01.0
Table 5-1</t>
  </si>
  <si>
    <t>5.02.0
Table 5-2</t>
  </si>
  <si>
    <t>5.01.0</t>
  </si>
  <si>
    <t>5.02.0</t>
  </si>
  <si>
    <t>5.03.02</t>
  </si>
  <si>
    <t>6.0.0</t>
  </si>
  <si>
    <t>6.01.0</t>
  </si>
  <si>
    <t>6.04.0
Table 6-6</t>
  </si>
  <si>
    <t>6.05.0
Table 6-7</t>
  </si>
  <si>
    <t>6.01.01</t>
  </si>
  <si>
    <t>6.11.0
Table 6-13</t>
  </si>
  <si>
    <t>6.12.0</t>
  </si>
  <si>
    <t>6.13.0</t>
  </si>
  <si>
    <t>6.14.0</t>
  </si>
  <si>
    <t>6.15.0</t>
  </si>
  <si>
    <t>6.16.0</t>
  </si>
  <si>
    <t>6.04.0</t>
  </si>
  <si>
    <t>6.05.0</t>
  </si>
  <si>
    <t>6.06.0</t>
  </si>
  <si>
    <t>6.09.0</t>
  </si>
  <si>
    <t>7.01.02</t>
  </si>
  <si>
    <t>7.10.0</t>
  </si>
  <si>
    <t>7.19.01</t>
  </si>
  <si>
    <t>7.19.02</t>
  </si>
  <si>
    <t>9.0.0</t>
  </si>
  <si>
    <t>0.0.0</t>
  </si>
  <si>
    <t>4.0.0</t>
  </si>
  <si>
    <t>5/2/2017: Motion to refer typos to editor and bring back any that seem to be not just typos</t>
  </si>
  <si>
    <t>Freida Hall / MariBeth Gagnon</t>
  </si>
  <si>
    <t>5/2/2017: Motion to find perusasive</t>
  </si>
  <si>
    <t>Freida Hall / Cindy Johns</t>
  </si>
  <si>
    <t>5/2/2017: This is referring to the Value Set Companion Guide: Motion to find persuasive with mod - add name "At least one required for Sender / R for the receiver"</t>
  </si>
  <si>
    <t>Kathy Walsh / Freida Hall</t>
  </si>
  <si>
    <t xml:space="preserve">5/2/2017: Motion to find persuasive </t>
  </si>
  <si>
    <t>Kathy Walsh / MariBeth Gagnon</t>
  </si>
  <si>
    <t>5/2/2017: Motion to remove from list</t>
  </si>
  <si>
    <t>Freida Hall / Carolyn Knapik</t>
  </si>
  <si>
    <r>
      <t xml:space="preserve">5/2/2017: Motion to change the last sentence to: Prior laboratory results </t>
    </r>
    <r>
      <rPr>
        <sz val="10"/>
        <color rgb="FFFF0000"/>
        <rFont val="Times New Roman"/>
        <family val="1"/>
      </rPr>
      <t>should</t>
    </r>
    <r>
      <rPr>
        <sz val="10"/>
        <rFont val="Times New Roman"/>
        <family val="1"/>
      </rPr>
      <t xml:space="preserve"> be encoded so as to conform to the LRI IG </t>
    </r>
    <r>
      <rPr>
        <sz val="10"/>
        <color rgb="FFFF0000"/>
        <rFont val="Times New Roman"/>
        <family val="1"/>
      </rPr>
      <t>whenever possible</t>
    </r>
    <r>
      <rPr>
        <sz val="10"/>
        <rFont val="Times New Roman"/>
        <family val="1"/>
      </rPr>
      <t>; prior results should reflect the original coding.</t>
    </r>
  </si>
  <si>
    <t>NDBS</t>
  </si>
  <si>
    <t>5/2/2017: Motion to find persusasive</t>
  </si>
  <si>
    <t>5/2/2017: Motion to find persusaive</t>
  </si>
  <si>
    <t>5/2/2017: Motion to find persuasive for LOI #90, #91, #92, #93</t>
  </si>
  <si>
    <t>see LOI#90</t>
  </si>
  <si>
    <t>5/2/2017: Motion to find persuasive</t>
  </si>
  <si>
    <t>Carolyn Knapik / MariBeth Gagnon</t>
  </si>
  <si>
    <t>submitter withdraws after value set review</t>
  </si>
  <si>
    <r>
      <t xml:space="preserve">5/2/2017: Motion to find persuasive with mod: In this guide, the current definition of the PRT segment only takes into account use in support of Result Copies </t>
    </r>
    <r>
      <rPr>
        <sz val="10"/>
        <color rgb="FFFF0000"/>
        <rFont val="Times New Roman"/>
        <family val="1"/>
      </rPr>
      <t>T</t>
    </r>
    <r>
      <rPr>
        <sz val="10"/>
        <rFont val="Times New Roman"/>
        <family val="1"/>
      </rPr>
      <t>o as described in Section 6.11.1.1 (Result Handling and Result Copies To); any other use is beyond the scope of this guide</t>
    </r>
    <r>
      <rPr>
        <sz val="10"/>
        <color rgb="FFFF0000"/>
        <rFont val="Times New Roman"/>
        <family val="1"/>
      </rPr>
      <t>, except by trading partner agreement. Us</t>
    </r>
    <r>
      <rPr>
        <sz val="10"/>
        <rFont val="Times New Roman"/>
        <family val="1"/>
      </rPr>
      <t xml:space="preserve">ers are encouraged to submit comments for other uses. </t>
    </r>
  </si>
  <si>
    <t>see LOI#131</t>
  </si>
  <si>
    <t>see LOI#29</t>
  </si>
  <si>
    <t>see LOI#30</t>
  </si>
  <si>
    <t>5/2/2017: This is a citation from the EHR-S for LRI - submitter is welcome to submit re-write, but cannot change this cited figure - reach out to submitter
5/8/2017: Proposed motion to tailor the language to LOI specifically with an intro that error handling approach is consistent across LOI and LRI, and do the same in LRI.</t>
  </si>
  <si>
    <t>CROSS-GUIDE</t>
  </si>
  <si>
    <t>BLOCK #1</t>
  </si>
  <si>
    <t>5/2/2017: Motion to find persusasive: Kathy Walsh / wait for more folks on
5/8/2017: Proposed motion to find persusasive.</t>
  </si>
  <si>
    <t xml:space="preserve">5/8/2017: Proposed motion to replace the statement plus list to: "As of this version a valid response Profile consists of two profile components from the following list:
1. The LOI_O21_Acknowledgement_Component (4.2.3.1) OR the LOI_O22_Acknowledgement_Component (4.2.3.2) OR the LOI_ORL_Acknowledgement_Component (4.2.3.5)
2. The LOI_GU_Acknowledgement_Component (4.2.3.3) OR the LOI_NG_Acknowledgement_Component (4.2.3.4)
plus applicable optional profiles as needed"
</t>
  </si>
  <si>
    <t>5/8/2017: See disposition of LOI-62.</t>
  </si>
  <si>
    <t>Riki Merrick</t>
  </si>
  <si>
    <t>PH</t>
  </si>
  <si>
    <t>5/8/2017: Proposed to make this cross-guide guidance (make it LAB-NN) and assign the appropriate number for NN.  Needs discussion which other OBX fields should be lifted up LAB level.  Also need to look at non-Lab prior results handling as currently we stick to LRI for Prior Results.</t>
  </si>
  <si>
    <t>5/9/2017: Motion to find persuasive and update all optional CWE components in all flavors that are conditional in the base to reflect the base condition.</t>
  </si>
  <si>
    <t>Riki Merrick / Patrick Loyd</t>
  </si>
  <si>
    <t>5/9/2017: Motion to find not persuasive as the component that would use that is optional and per section 1.3.1 such information for optional elements is not included.</t>
  </si>
  <si>
    <t>Riki Merrick / Francois Macary</t>
  </si>
  <si>
    <t>5/9/2017: See LOI-#34</t>
  </si>
  <si>
    <t>CROSS GUIDE</t>
  </si>
  <si>
    <t>5/9/2017: Proposed motion to consider this not persuasive as XCN_01 and XCN_02 are used in situations where the name should be known.  The NDBS use case where an ordering provider is not required will be addressed separately.</t>
  </si>
  <si>
    <t>5/9/2017: See LOI-#120</t>
  </si>
  <si>
    <t>CROSSGUIDE</t>
  </si>
  <si>
    <t>5/2/2017: Motion to find persuasive with mod - C(R/RE) cardinality is 0..*, same CP 
5/8/2017: Need to check with Erin this is o.k. or requires further discussion.
5/9/2017: Reviewed with Erin and found acceptable</t>
  </si>
  <si>
    <t>5/2/2017: Proposed motion: Find perusasive with mod - make Optiuonal</t>
  </si>
  <si>
    <t>5/2/2017: o Making ORC-12 O for NDBS – cannot be done, since R in the underlying Common Profile – State systems don’t normally collect it - have another comment looking for default guidance - UNLESS underlying profile changes - see what guidance comes for that comment (LOI FIND#)</t>
  </si>
  <si>
    <t>5/2/2017: Compare data types between used in LRI and LOI – because the receiving system requires an entry for Last Name - to be prepped</t>
  </si>
  <si>
    <t>5/16/2017: Proposed motion: find persusasive</t>
  </si>
  <si>
    <t>5/16/2017: Propsed Motion: Find persuasive with mod - Follow the Common profile usage and leave C(R/X)</t>
  </si>
  <si>
    <t>5/16/2017: Proposed Motion: Find persuasive with mod - mve the note into an NDBS specific Usage Note under the table</t>
  </si>
  <si>
    <t>See LOI#33</t>
  </si>
  <si>
    <r>
      <t xml:space="preserve">5/2/2017: do we need the note on PID-24? 
5/16/2017: Proposed Motion: Find persuasive with mod: Add as Usage Note under PID stating: When PID-24 (Multiple Birth Indicator) is 'Y' then </t>
    </r>
    <r>
      <rPr>
        <sz val="10"/>
        <color rgb="FFFF0000"/>
        <rFont val="Times New Roman"/>
        <family val="1"/>
      </rPr>
      <t>should</t>
    </r>
    <r>
      <rPr>
        <sz val="10"/>
        <rFont val="Times New Roman"/>
        <family val="1"/>
      </rPr>
      <t xml:space="preserve"> have PID-25 (Birth Order) valued with the respective number indicating if this patient is the first (1), the second (2) etc. .
</t>
    </r>
    <r>
      <rPr>
        <sz val="10"/>
        <color rgb="FFFF0000"/>
        <rFont val="Times New Roman"/>
        <family val="1"/>
      </rPr>
      <t>A</t>
    </r>
    <r>
      <rPr>
        <sz val="10"/>
        <rFont val="Times New Roman"/>
        <family val="1"/>
      </rPr>
      <t xml:space="preserve">n OBX segment </t>
    </r>
    <r>
      <rPr>
        <sz val="10"/>
        <color rgb="FFFF0000"/>
        <rFont val="Times New Roman"/>
        <family val="1"/>
      </rPr>
      <t xml:space="preserve">where </t>
    </r>
    <r>
      <rPr>
        <sz val="10"/>
        <rFont val="Times New Roman"/>
        <family val="1"/>
      </rPr>
      <t xml:space="preserve">OBX-3.1 (Observation Identifier.Identifier) is valued "57722-1" </t>
    </r>
    <r>
      <rPr>
        <sz val="10"/>
        <color rgb="FFFF0000"/>
        <rFont val="Times New Roman"/>
        <family val="1"/>
      </rPr>
      <t>can be sent in addtion to PID-25</t>
    </r>
    <r>
      <rPr>
        <sz val="10"/>
        <rFont val="Times New Roman"/>
        <family val="1"/>
      </rPr>
      <t xml:space="preserve"> to indicate the total number of babies delivered for the same pregnancy</t>
    </r>
    <r>
      <rPr>
        <sz val="10"/>
        <color rgb="FFFF0000"/>
        <rFont val="Times New Roman"/>
        <family val="1"/>
      </rPr>
      <t xml:space="preserve"> </t>
    </r>
    <r>
      <rPr>
        <sz val="10"/>
        <rFont val="Times New Roman"/>
        <family val="1"/>
      </rPr>
      <t>.</t>
    </r>
  </si>
  <si>
    <t>5/16/2017: Proposed Motion: Find persuasive with mod - Use XTN_02 in PID-13</t>
  </si>
  <si>
    <t>5/16/2017: Proposed Motion: Find persuasive</t>
  </si>
  <si>
    <t>5/16/2017: Riki to follow up with submitter on what their issue is</t>
  </si>
  <si>
    <t>Vernetzt, LLC / APHL</t>
  </si>
  <si>
    <t>retracted</t>
  </si>
  <si>
    <t>5/16/2017: Retracted by submitter (usage in LOI is C(R/X)</t>
  </si>
  <si>
    <t>5/16/2017: Proposed Motion: Find persusasive with mod - Make both elements O</t>
  </si>
  <si>
    <t>5/2/2017: Proposed motion: add a comment that indicates that we want the state defined ID instead of the NPI for the NDBS profile</t>
  </si>
  <si>
    <t>5/2/2017: Proposed motion: Find persusasive with mod: changing the X to O for all elements, except for some very obvious ones to keep X – like species in PID; on the state side we don’t necessarily need to give guidance on the O fields, but might be good to do for vendors sake - will provide list of elements that will remain X for NDBS prior to vote - Will record the vote on this topic in LOI#62</t>
  </si>
  <si>
    <t xml:space="preserve">5/8/2017: NDBS team needs to determine the absolute minimum set of elements that can be X.  This guide has to remain a constrainable IG, while individual implementations can further profile to an implementable IG using the XO profile, and/or other constraining profiles. - SEE LOI#132 also, where NDBS group decided: changing the X to O for all elements, except for some very obvious ones to keep X – like species in PID; on the state side we don’t necessarily need to give guidance on the O fields, but might be good to do for vendors sake - will provide list of elements that will remain X for NDBS prior to vote </t>
  </si>
  <si>
    <t>5/23/2017: Agreed with the sentiment, but as a summary of substantive changes rather than the numerous editorials and typos.</t>
  </si>
  <si>
    <t>withdrawn</t>
  </si>
  <si>
    <t>5/8/2017: Needs follow-up from NDBS to confirm conditions.
5/16/2017: Since OBR-7 is R for NDBS, the condition will always be true, so have the same effect as making it R; Proposed Motion: For NDBS use common profile usage as defined in LOI#139.
5/23/2017: LOI#139 solution is sufficient making this comment not necessary anymore.</t>
  </si>
  <si>
    <t>5/8/2017: Proposal to move at least this field up to V2.8.2 and only use PRT.  Consideration is to move everything to V2.8.2 and sync in the process with Immunization as well.
5/23/2017: Not yet ready to move in total to V2.8.2.  Rationale for using PRT is that Public Health needs copies to an organization.
Motion to find change to a Copy To Profile non-persuasive. Kathy Walsh, Hans Buitendijk</t>
  </si>
  <si>
    <t>5/23/2017: Motion to find persuasive.  Hans Buitendijk,  Dan Rutz</t>
  </si>
  <si>
    <t>5/23/2017: Motion to add "To convey 'unknown' name type send 'U' in XPN.7, i.e. '^^^^^^U’. " to the Usage Note that applies to XPN_01.7.  Also, fix LRI PID Usage Notes to read "To convey ‘unknown’ name type, send 'U' in XPN.7, i.e. '^^^^^^U’."  Hans Buitendijk, Andrea Pitkus</t>
  </si>
  <si>
    <t>CROSS GUIDE
NDBS</t>
  </si>
  <si>
    <t>5/23/2017: Need more input from NDBS whether the name can always be required, or does it need to account for unknown.</t>
  </si>
  <si>
    <t>5/23/2017: Motion to update LOI to reflect LRI XTN_01.  Hans Buitendijk, Andrea Pitkus</t>
  </si>
  <si>
    <t>5/23/2017: Agreed</t>
  </si>
  <si>
    <t>5/23/2017: See LOI#65</t>
  </si>
  <si>
    <t>5/2/2017: o OBR-7 usage is R now, but if we change specimen group usage can use RE here
o SPM-17 usage is R in the SPM – other elements in SPM that are required: SPM-4, which we have default value – separate comment to make SPM-2 R for NDBS
o Specimen Group change usage to varies for NDBS Make R for all others make C(RE/O) = See LOI#88, and relax usage variation on OBR-7
5/16/2017: Per LOI#139 Specimengroup is now C(R/RE) with CP: If OBR-7 in the same Observation group is valued - so need to keep OBR-7 R to require Specimen group
Check with other group to see, if they have idea about why both are required
5/23/2017: Note that per OBR-7, it reflects the first SPM's specimen collection date where SPMs are present, hence the need to keep both.</t>
  </si>
  <si>
    <t>5/23/2017: Motion to find persuasive.  Hans Buitendijk, Andrea Pitkus</t>
  </si>
  <si>
    <t>5/23/2017: Motion to keep them blank.  Hans Buitendijk, Kathy Walsh</t>
  </si>
  <si>
    <t>5/23/2017: Add a reference in Purpose along the lines of "One or more Intermediary Exchanges (IE) may be used to convey the order from the EHR-S to the LIS."  Hans Buitendijk, Andrea Pitkus</t>
  </si>
  <si>
    <t>5/23/2017: Motion to keep it as is.  Hans Buitendijk, Kathy Walsh</t>
  </si>
  <si>
    <t>5/23/2017: Motion to be consistent with LOI#2.  Andrea Pitkus, Hans Buitendijk</t>
  </si>
  <si>
    <t>5/23/2017: Motion to include a note under the diagrams that "Depending on the acknowledgement choreography chosen as described in Section 5.3 Acknowledgements, the accept and/or application level acknowledgement may or may not be present."  Hans Buitendijk, Ron van Duyne</t>
  </si>
  <si>
    <t>5/2/2017: How does PH use the Admission Type codes (PV1-4)?
5/8/2017: Not sure whether RE can be applied in the ambulatory space for PV1-45 in particular as this is frequently assumed to be the same as PV1-44.
5/25/2017: Motion to adjust LOI: Make PV1-4 and PV1-44 RE and leave PV1-45 O.  LRI: On PV1-45 - If PH and PV1-4=I C(RE/O).  Craig Newman, John Roberts</t>
  </si>
  <si>
    <t>5/25/2017: Motion to find Considered for Future Use.  Since LOI is not required in the hospital setting or where the hospital is not the ordering party, we cannot require support of other patient types yet.  We need an inpatient profile to identify these and other components that become required to support that setting.  We do want to go there, but not in this round.  John Roberts, Craig Newman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</si>
</sst>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
    <numFmt numFmtId="165" formatCode="mmmm\ d\,\ yyyy"/>
    <numFmt numFmtId="166" formatCode="yyyy\-mm\-dd;@"/>
    <numFmt numFmtId="167" formatCode="0.0%"/>
  </numFmts>
  <fonts count="36" x14ac:knownFonts="1">
    <font>
      <sz val="10"/>
      <name val="Arial"/>
    </font>
    <font>
      <b/>
      <sz val="10"/>
      <name val="Times New Roman"/>
      <family val="1"/>
    </font>
    <font>
      <sz val="10"/>
      <name val="Times New Roman"/>
      <family val="1"/>
    </font>
    <font>
      <b/>
      <sz val="10"/>
      <name val="Arial"/>
      <family val="2"/>
    </font>
    <font>
      <u/>
      <sz val="10"/>
      <color indexed="12"/>
      <name val="Arial"/>
      <family val="2"/>
    </font>
    <font>
      <sz val="10"/>
      <color indexed="10"/>
      <name val="Arial"/>
      <family val="2"/>
    </font>
    <font>
      <sz val="10"/>
      <name val="Arial"/>
      <family val="2"/>
    </font>
    <font>
      <b/>
      <sz val="12"/>
      <name val="Arial"/>
      <family val="2"/>
    </font>
    <font>
      <b/>
      <u/>
      <sz val="10"/>
      <color indexed="12"/>
      <name val="Arial"/>
      <family val="2"/>
    </font>
    <font>
      <b/>
      <u/>
      <sz val="10"/>
      <name val="Arial"/>
      <family val="2"/>
    </font>
    <font>
      <b/>
      <sz val="10"/>
      <color indexed="22"/>
      <name val="Arial"/>
      <family val="2"/>
    </font>
    <font>
      <sz val="10"/>
      <color indexed="22"/>
      <name val="Arial"/>
      <family val="2"/>
    </font>
    <font>
      <b/>
      <u/>
      <sz val="9"/>
      <name val="Arial"/>
      <family val="2"/>
    </font>
    <font>
      <b/>
      <sz val="9"/>
      <name val="Arial"/>
      <family val="2"/>
    </font>
    <font>
      <sz val="9"/>
      <name val="Arial"/>
      <family val="2"/>
    </font>
    <font>
      <b/>
      <u/>
      <sz val="12"/>
      <color indexed="12"/>
      <name val="Arial"/>
      <family val="2"/>
    </font>
    <font>
      <b/>
      <sz val="11"/>
      <color indexed="10"/>
      <name val="Arial"/>
      <family val="2"/>
    </font>
    <font>
      <b/>
      <sz val="20"/>
      <name val="Arial"/>
      <family val="2"/>
    </font>
    <font>
      <sz val="14"/>
      <name val="Arial"/>
      <family val="2"/>
    </font>
    <font>
      <sz val="18"/>
      <name val="Tahoma"/>
      <family val="2"/>
    </font>
    <font>
      <sz val="18"/>
      <name val="Arial"/>
      <family val="2"/>
    </font>
    <font>
      <b/>
      <sz val="14"/>
      <name val="Arial"/>
      <family val="2"/>
    </font>
    <font>
      <u/>
      <sz val="10"/>
      <name val="Arial"/>
      <family val="2"/>
    </font>
    <font>
      <b/>
      <sz val="11"/>
      <name val="Arial"/>
      <family val="2"/>
    </font>
    <font>
      <sz val="9"/>
      <color indexed="62"/>
      <name val="Arial"/>
      <family val="2"/>
    </font>
    <font>
      <sz val="11"/>
      <name val="Calibri"/>
      <family val="2"/>
    </font>
    <font>
      <sz val="10"/>
      <color indexed="10"/>
      <name val="Times New Roman"/>
      <family val="1"/>
    </font>
    <font>
      <strike/>
      <sz val="10"/>
      <color indexed="10"/>
      <name val="Times New Roman"/>
      <family val="1"/>
    </font>
    <font>
      <sz val="11"/>
      <color theme="1"/>
      <name val="Calibri"/>
      <family val="2"/>
      <scheme val="minor"/>
    </font>
    <font>
      <b/>
      <sz val="11"/>
      <color theme="1"/>
      <name val="Calibri"/>
      <family val="2"/>
      <scheme val="minor"/>
    </font>
    <font>
      <b/>
      <u/>
      <sz val="10"/>
      <color theme="1"/>
      <name val="Arial"/>
      <family val="2"/>
    </font>
    <font>
      <u/>
      <sz val="10"/>
      <color theme="4"/>
      <name val="Arial"/>
      <family val="2"/>
    </font>
    <font>
      <b/>
      <u/>
      <sz val="10"/>
      <color theme="4"/>
      <name val="Arial"/>
      <family val="2"/>
    </font>
    <font>
      <u/>
      <sz val="11"/>
      <color theme="10"/>
      <name val="Calibri"/>
      <family val="2"/>
    </font>
    <font>
      <strike/>
      <sz val="10"/>
      <color rgb="FFFF0000"/>
      <name val="Times New Roman"/>
      <family val="1"/>
    </font>
    <font>
      <sz val="10"/>
      <color rgb="FFFF0000"/>
      <name val="Times New Roman"/>
      <family val="1"/>
    </font>
  </fonts>
  <fills count="18">
    <fill>
      <patternFill patternType="none"/>
    </fill>
    <fill>
      <patternFill patternType="gray125"/>
    </fill>
    <fill>
      <patternFill patternType="solid">
        <fgColor indexed="41"/>
        <bgColor indexed="64"/>
      </patternFill>
    </fill>
    <fill>
      <patternFill patternType="solid">
        <fgColor indexed="31"/>
        <bgColor indexed="64"/>
      </patternFill>
    </fill>
    <fill>
      <patternFill patternType="solid">
        <fgColor indexed="43"/>
        <bgColor indexed="64"/>
      </patternFill>
    </fill>
    <fill>
      <patternFill patternType="solid">
        <fgColor indexed="41"/>
        <bgColor indexed="8"/>
      </patternFill>
    </fill>
    <fill>
      <patternFill patternType="solid">
        <fgColor indexed="45"/>
        <bgColor indexed="64"/>
      </patternFill>
    </fill>
    <fill>
      <patternFill patternType="gray0625"/>
    </fill>
    <fill>
      <patternFill patternType="solid">
        <fgColor indexed="47"/>
        <bgColor indexed="64"/>
      </patternFill>
    </fill>
    <fill>
      <patternFill patternType="solid">
        <fgColor indexed="42"/>
        <bgColor indexed="64"/>
      </patternFill>
    </fill>
    <fill>
      <patternFill patternType="solid">
        <fgColor rgb="FFCCCCFF"/>
        <bgColor indexed="64"/>
      </patternFill>
    </fill>
    <fill>
      <patternFill patternType="solid">
        <fgColor rgb="FFFFFF00"/>
        <bgColor indexed="64"/>
      </patternFill>
    </fill>
    <fill>
      <patternFill patternType="solid">
        <fgColor theme="5" tint="0.59999389629810485"/>
        <bgColor indexed="64"/>
      </patternFill>
    </fill>
    <fill>
      <patternFill patternType="solid">
        <fgColor rgb="FFCCCCFF"/>
        <bgColor indexed="8"/>
      </patternFill>
    </fill>
    <fill>
      <patternFill patternType="solid">
        <fgColor rgb="FFCCFFFF"/>
        <bgColor indexed="8"/>
      </patternFill>
    </fill>
    <fill>
      <patternFill patternType="solid">
        <fgColor rgb="FFCCFFFF"/>
        <bgColor indexed="64"/>
      </patternFill>
    </fill>
    <fill>
      <patternFill patternType="solid">
        <fgColor indexed="22"/>
        <bgColor indexed="64"/>
      </patternFill>
    </fill>
    <fill>
      <patternFill patternType="solid">
        <fgColor rgb="FF00B050"/>
        <bgColor indexed="64"/>
      </patternFill>
    </fill>
  </fills>
  <borders count="68">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style="thin">
        <color auto="1"/>
      </right>
      <top/>
      <bottom/>
      <diagonal/>
    </border>
    <border>
      <left style="medium">
        <color auto="1"/>
      </left>
      <right style="thin">
        <color auto="1"/>
      </right>
      <top style="thin">
        <color auto="1"/>
      </top>
      <bottom style="thin">
        <color auto="1"/>
      </bottom>
      <diagonal/>
    </border>
    <border>
      <left/>
      <right/>
      <top style="medium">
        <color auto="1"/>
      </top>
      <bottom/>
      <diagonal/>
    </border>
    <border>
      <left/>
      <right style="medium">
        <color auto="1"/>
      </right>
      <top style="medium">
        <color auto="1"/>
      </top>
      <bottom/>
      <diagonal/>
    </border>
    <border>
      <left/>
      <right/>
      <top style="thick">
        <color auto="1"/>
      </top>
      <bottom/>
      <diagonal/>
    </border>
    <border>
      <left/>
      <right style="thick">
        <color auto="1"/>
      </right>
      <top style="thick">
        <color auto="1"/>
      </top>
      <bottom/>
      <diagonal/>
    </border>
    <border>
      <left/>
      <right/>
      <top/>
      <bottom style="thick">
        <color auto="1"/>
      </bottom>
      <diagonal/>
    </border>
    <border>
      <left/>
      <right style="thick">
        <color auto="1"/>
      </right>
      <top/>
      <bottom style="thick">
        <color auto="1"/>
      </bottom>
      <diagonal/>
    </border>
    <border>
      <left/>
      <right/>
      <top/>
      <bottom style="thin">
        <color auto="1"/>
      </bottom>
      <diagonal/>
    </border>
    <border>
      <left/>
      <right/>
      <top style="thin">
        <color auto="1"/>
      </top>
      <bottom style="thin">
        <color auto="1"/>
      </bottom>
      <diagonal/>
    </border>
    <border>
      <left style="thick">
        <color auto="1"/>
      </left>
      <right/>
      <top style="thick">
        <color auto="1"/>
      </top>
      <bottom style="thick">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medium">
        <color auto="1"/>
      </left>
      <right style="thin">
        <color auto="1"/>
      </right>
      <top/>
      <bottom/>
      <diagonal/>
    </border>
    <border>
      <left style="thin">
        <color auto="1"/>
      </left>
      <right style="thin">
        <color indexed="8"/>
      </right>
      <top style="thick">
        <color auto="1"/>
      </top>
      <bottom style="medium">
        <color auto="1"/>
      </bottom>
      <diagonal/>
    </border>
    <border>
      <left/>
      <right style="thin">
        <color indexed="8"/>
      </right>
      <top style="thick">
        <color auto="1"/>
      </top>
      <bottom style="medium">
        <color auto="1"/>
      </bottom>
      <diagonal/>
    </border>
    <border>
      <left/>
      <right style="thin">
        <color auto="1"/>
      </right>
      <top style="thick">
        <color auto="1"/>
      </top>
      <bottom style="medium">
        <color auto="1"/>
      </bottom>
      <diagonal/>
    </border>
    <border>
      <left style="thin">
        <color auto="1"/>
      </left>
      <right style="thin">
        <color indexed="8"/>
      </right>
      <top/>
      <bottom style="medium">
        <color auto="1"/>
      </bottom>
      <diagonal/>
    </border>
    <border>
      <left style="thin">
        <color auto="1"/>
      </left>
      <right style="thin">
        <color auto="1"/>
      </right>
      <top/>
      <bottom style="medium">
        <color auto="1"/>
      </bottom>
      <diagonal/>
    </border>
    <border>
      <left/>
      <right style="thin">
        <color auto="1"/>
      </right>
      <top/>
      <bottom style="medium">
        <color auto="1"/>
      </bottom>
      <diagonal/>
    </border>
    <border>
      <left style="thin">
        <color auto="1"/>
      </left>
      <right/>
      <top/>
      <bottom style="thin">
        <color auto="1"/>
      </bottom>
      <diagonal/>
    </border>
    <border>
      <left style="thin">
        <color indexed="8"/>
      </left>
      <right style="thin">
        <color auto="1"/>
      </right>
      <top style="thick">
        <color auto="1"/>
      </top>
      <bottom style="medium">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diagonal/>
    </border>
    <border>
      <left/>
      <right style="medium">
        <color auto="1"/>
      </right>
      <top/>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thin">
        <color auto="1"/>
      </left>
      <right style="thin">
        <color auto="1"/>
      </right>
      <top/>
      <bottom/>
      <diagonal/>
    </border>
    <border>
      <left style="medium">
        <color auto="1"/>
      </left>
      <right style="thin">
        <color auto="1"/>
      </right>
      <top/>
      <bottom style="medium">
        <color auto="1"/>
      </bottom>
      <diagonal/>
    </border>
    <border>
      <left/>
      <right style="thin">
        <color indexed="8"/>
      </right>
      <top/>
      <bottom style="medium">
        <color auto="1"/>
      </bottom>
      <diagonal/>
    </border>
    <border>
      <left style="medium">
        <color auto="1"/>
      </left>
      <right/>
      <top style="thick">
        <color auto="1"/>
      </top>
      <bottom style="thick">
        <color auto="1"/>
      </bottom>
      <diagonal/>
    </border>
    <border>
      <left/>
      <right/>
      <top style="thick">
        <color auto="1"/>
      </top>
      <bottom style="thick">
        <color auto="1"/>
      </bottom>
      <diagonal/>
    </border>
    <border>
      <left/>
      <right style="medium">
        <color auto="1"/>
      </right>
      <top style="thick">
        <color auto="1"/>
      </top>
      <bottom style="thick">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style="thin">
        <color auto="1"/>
      </left>
      <right/>
      <top/>
      <bottom/>
      <diagonal/>
    </border>
    <border>
      <left style="thin">
        <color auto="1"/>
      </left>
      <right/>
      <top style="thin">
        <color auto="1"/>
      </top>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ck">
        <color auto="1"/>
      </left>
      <right/>
      <top style="thin">
        <color auto="1"/>
      </top>
      <bottom style="thin">
        <color auto="1"/>
      </bottom>
      <diagonal/>
    </border>
    <border>
      <left/>
      <right style="thick">
        <color auto="1"/>
      </right>
      <top style="thin">
        <color auto="1"/>
      </top>
      <bottom style="thin">
        <color auto="1"/>
      </bottom>
      <diagonal/>
    </border>
    <border>
      <left style="thin">
        <color auto="1"/>
      </left>
      <right style="thick">
        <color auto="1"/>
      </right>
      <top style="thin">
        <color auto="1"/>
      </top>
      <bottom style="thin">
        <color auto="1"/>
      </bottom>
      <diagonal/>
    </border>
    <border>
      <left/>
      <right/>
      <top style="thin">
        <color auto="1"/>
      </top>
      <bottom/>
      <diagonal/>
    </border>
    <border>
      <left style="thick">
        <color auto="1"/>
      </left>
      <right style="thin">
        <color auto="1"/>
      </right>
      <top style="thin">
        <color auto="1"/>
      </top>
      <bottom style="thin">
        <color auto="1"/>
      </bottom>
      <diagonal/>
    </border>
    <border>
      <left style="medium">
        <color auto="1"/>
      </left>
      <right/>
      <top style="medium">
        <color auto="1"/>
      </top>
      <bottom style="medium">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thick">
        <color auto="1"/>
      </left>
      <right/>
      <top style="thick">
        <color auto="1"/>
      </top>
      <bottom/>
      <diagonal/>
    </border>
    <border>
      <left style="thick">
        <color auto="1"/>
      </left>
      <right/>
      <top/>
      <bottom style="thick">
        <color auto="1"/>
      </bottom>
      <diagonal/>
    </border>
    <border>
      <left style="double">
        <color theme="3" tint="0.39994506668294322"/>
      </left>
      <right style="double">
        <color theme="3" tint="0.39994506668294322"/>
      </right>
      <top style="thick">
        <color theme="3" tint="0.39994506668294322"/>
      </top>
      <bottom style="thick">
        <color theme="3" tint="0.39994506668294322"/>
      </bottom>
      <diagonal/>
    </border>
    <border>
      <left style="double">
        <color theme="3" tint="0.39994506668294322"/>
      </left>
      <right style="thick">
        <color theme="3" tint="0.39991454817346722"/>
      </right>
      <top style="thick">
        <color theme="3" tint="0.39991454817346722"/>
      </top>
      <bottom style="thick">
        <color theme="3" tint="0.39991454817346722"/>
      </bottom>
      <diagonal/>
    </border>
    <border>
      <left style="thick">
        <color theme="3" tint="0.39991454817346722"/>
      </left>
      <right/>
      <top style="thick">
        <color theme="3" tint="0.39991454817346722"/>
      </top>
      <bottom style="thick">
        <color theme="3" tint="0.39991454817346722"/>
      </bottom>
      <diagonal/>
    </border>
    <border>
      <left style="double">
        <color rgb="FF00B050"/>
      </left>
      <right/>
      <top style="thick">
        <color rgb="FF00B050"/>
      </top>
      <bottom style="thick">
        <color rgb="FF00B050"/>
      </bottom>
      <diagonal/>
    </border>
    <border>
      <left style="double">
        <color theme="5" tint="-0.24994659260841701"/>
      </left>
      <right style="double">
        <color theme="5" tint="-0.24994659260841701"/>
      </right>
      <top style="thick">
        <color theme="5" tint="-0.24994659260841701"/>
      </top>
      <bottom style="thick">
        <color theme="5" tint="-0.24994659260841701"/>
      </bottom>
      <diagonal/>
    </border>
  </borders>
  <cellStyleXfs count="5">
    <xf numFmtId="0" fontId="0" fillId="0" borderId="0"/>
    <xf numFmtId="0" fontId="4"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28" fillId="0" borderId="0"/>
    <xf numFmtId="9" fontId="6" fillId="0" borderId="0" applyFont="0" applyFill="0" applyBorder="0" applyAlignment="0" applyProtection="0"/>
  </cellStyleXfs>
  <cellXfs count="334">
    <xf numFmtId="0" fontId="0" fillId="0" borderId="0" xfId="0"/>
    <xf numFmtId="0" fontId="0" fillId="0" borderId="0" xfId="0" applyAlignment="1">
      <alignment vertical="top" wrapText="1"/>
    </xf>
    <xf numFmtId="0" fontId="5" fillId="0" borderId="0" xfId="0" applyFont="1"/>
    <xf numFmtId="0" fontId="0" fillId="0" borderId="0" xfId="0" applyBorder="1"/>
    <xf numFmtId="0" fontId="0" fillId="0" borderId="0" xfId="0" applyFill="1" applyBorder="1"/>
    <xf numFmtId="0" fontId="0" fillId="0" borderId="0" xfId="0" applyBorder="1" applyAlignment="1">
      <alignment horizontal="left" vertical="top" wrapText="1"/>
    </xf>
    <xf numFmtId="0" fontId="0" fillId="0" borderId="0" xfId="0" applyAlignment="1" applyProtection="1">
      <alignment vertical="top"/>
      <protection locked="0"/>
    </xf>
    <xf numFmtId="0" fontId="0" fillId="0" borderId="0" xfId="0" applyAlignment="1">
      <alignment vertical="top"/>
    </xf>
    <xf numFmtId="0" fontId="0" fillId="0" borderId="0" xfId="0" applyFill="1" applyBorder="1" applyAlignment="1">
      <alignment horizontal="left" vertical="top" wrapText="1"/>
    </xf>
    <xf numFmtId="0" fontId="0" fillId="0" borderId="0" xfId="0" applyAlignment="1">
      <alignment vertical="center"/>
    </xf>
    <xf numFmtId="0" fontId="6" fillId="0" borderId="0" xfId="0" applyFont="1"/>
    <xf numFmtId="0" fontId="0" fillId="0" borderId="0" xfId="0" applyFill="1" applyBorder="1" applyAlignment="1">
      <alignment horizontal="left" vertical="top"/>
    </xf>
    <xf numFmtId="0" fontId="0" fillId="0" borderId="0" xfId="0" applyFill="1"/>
    <xf numFmtId="0" fontId="0" fillId="0" borderId="0" xfId="0" applyAlignment="1"/>
    <xf numFmtId="0" fontId="0" fillId="0" borderId="0" xfId="0" applyFill="1" applyBorder="1" applyAlignment="1">
      <alignment horizontal="left" wrapText="1"/>
    </xf>
    <xf numFmtId="0" fontId="0" fillId="0" borderId="0" xfId="0" applyBorder="1" applyAlignment="1"/>
    <xf numFmtId="0" fontId="0" fillId="0" borderId="0" xfId="0" applyFill="1" applyBorder="1" applyAlignment="1"/>
    <xf numFmtId="0" fontId="0" fillId="0" borderId="0" xfId="0" applyBorder="1" applyAlignment="1">
      <alignment wrapText="1"/>
    </xf>
    <xf numFmtId="0" fontId="0" fillId="0" borderId="0" xfId="0" applyFill="1" applyBorder="1" applyAlignment="1">
      <alignment wrapText="1"/>
    </xf>
    <xf numFmtId="0" fontId="2" fillId="2" borderId="1" xfId="0" applyFont="1" applyFill="1" applyBorder="1" applyAlignment="1" applyProtection="1">
      <alignment horizontal="left" vertical="top" wrapText="1"/>
      <protection locked="0"/>
    </xf>
    <xf numFmtId="0" fontId="2" fillId="3" borderId="1" xfId="0" applyFont="1" applyFill="1" applyBorder="1" applyAlignment="1" applyProtection="1">
      <alignment horizontal="left" vertical="top" wrapText="1"/>
      <protection locked="0"/>
    </xf>
    <xf numFmtId="0" fontId="2" fillId="4" borderId="1" xfId="0" applyFont="1" applyFill="1" applyBorder="1" applyAlignment="1" applyProtection="1">
      <alignment horizontal="left" vertical="top" wrapText="1"/>
      <protection locked="0"/>
    </xf>
    <xf numFmtId="0" fontId="7" fillId="4" borderId="2" xfId="0" applyFont="1" applyFill="1" applyBorder="1"/>
    <xf numFmtId="1" fontId="2" fillId="2" borderId="1" xfId="0" applyNumberFormat="1" applyFont="1" applyFill="1" applyBorder="1" applyAlignment="1" applyProtection="1">
      <alignment horizontal="left" vertical="top" wrapText="1"/>
      <protection locked="0"/>
    </xf>
    <xf numFmtId="0" fontId="6" fillId="0" borderId="0" xfId="0" applyFont="1" applyBorder="1"/>
    <xf numFmtId="0" fontId="3" fillId="0" borderId="0" xfId="0" applyFont="1" applyBorder="1"/>
    <xf numFmtId="0" fontId="3" fillId="0" borderId="0" xfId="0" applyFont="1" applyBorder="1" applyAlignment="1">
      <alignment horizontal="left" vertical="top" wrapText="1"/>
    </xf>
    <xf numFmtId="0" fontId="10" fillId="0" borderId="0" xfId="0" applyFont="1" applyBorder="1"/>
    <xf numFmtId="0" fontId="11" fillId="0" borderId="0" xfId="0" applyFont="1" applyBorder="1" applyAlignment="1"/>
    <xf numFmtId="0" fontId="11" fillId="0" borderId="0" xfId="0" applyFont="1" applyBorder="1" applyAlignment="1">
      <alignment wrapText="1"/>
    </xf>
    <xf numFmtId="0" fontId="11" fillId="0" borderId="0" xfId="0" applyFont="1" applyFill="1" applyBorder="1" applyAlignment="1">
      <alignment wrapText="1"/>
    </xf>
    <xf numFmtId="0" fontId="11" fillId="0" borderId="0" xfId="0" applyFont="1" applyBorder="1"/>
    <xf numFmtId="0" fontId="11" fillId="0" borderId="0" xfId="0" applyFont="1" applyFill="1" applyBorder="1" applyAlignment="1"/>
    <xf numFmtId="0" fontId="11" fillId="0" borderId="0" xfId="0" applyFont="1" applyFill="1" applyBorder="1"/>
    <xf numFmtId="0" fontId="10" fillId="0" borderId="0" xfId="0" applyFont="1" applyFill="1" applyBorder="1"/>
    <xf numFmtId="0" fontId="0" fillId="0" borderId="3" xfId="0" applyBorder="1"/>
    <xf numFmtId="0" fontId="3" fillId="2" borderId="4" xfId="0" applyFont="1" applyFill="1" applyBorder="1" applyAlignment="1">
      <alignment horizontal="left" vertical="top"/>
    </xf>
    <xf numFmtId="0" fontId="3" fillId="2" borderId="4" xfId="0" applyFont="1" applyFill="1" applyBorder="1" applyAlignment="1">
      <alignment horizontal="left" vertical="top" wrapText="1"/>
    </xf>
    <xf numFmtId="0" fontId="3" fillId="3" borderId="4" xfId="0" applyFont="1" applyFill="1" applyBorder="1" applyAlignment="1">
      <alignment horizontal="left" vertical="top"/>
    </xf>
    <xf numFmtId="0" fontId="3" fillId="3" borderId="4" xfId="0" applyFont="1" applyFill="1" applyBorder="1" applyAlignment="1">
      <alignment horizontal="left" vertical="center"/>
    </xf>
    <xf numFmtId="0" fontId="0" fillId="0" borderId="3" xfId="0" applyNumberFormat="1" applyBorder="1" applyAlignment="1">
      <alignment vertical="center"/>
    </xf>
    <xf numFmtId="49" fontId="0" fillId="0" borderId="0" xfId="0" applyNumberFormat="1" applyBorder="1" applyAlignment="1">
      <alignment vertical="center"/>
    </xf>
    <xf numFmtId="0" fontId="0" fillId="0" borderId="0" xfId="0" applyNumberFormat="1" applyBorder="1" applyAlignment="1">
      <alignment vertical="center"/>
    </xf>
    <xf numFmtId="0" fontId="0" fillId="0" borderId="0" xfId="0" applyAlignment="1">
      <alignment wrapText="1"/>
    </xf>
    <xf numFmtId="0" fontId="0" fillId="4" borderId="5" xfId="0" applyFill="1" applyBorder="1" applyAlignment="1">
      <alignment wrapText="1"/>
    </xf>
    <xf numFmtId="0" fontId="0" fillId="4" borderId="6" xfId="0" applyFill="1" applyBorder="1" applyAlignment="1">
      <alignment wrapText="1"/>
    </xf>
    <xf numFmtId="0" fontId="8" fillId="4" borderId="7" xfId="1" applyFont="1" applyFill="1" applyBorder="1" applyAlignment="1" applyProtection="1"/>
    <xf numFmtId="0" fontId="0" fillId="4" borderId="7" xfId="0" applyFill="1" applyBorder="1"/>
    <xf numFmtId="0" fontId="0" fillId="4" borderId="8" xfId="0" applyFill="1" applyBorder="1"/>
    <xf numFmtId="0" fontId="0" fillId="4" borderId="9" xfId="0" applyFill="1" applyBorder="1"/>
    <xf numFmtId="0" fontId="0" fillId="4" borderId="10" xfId="0" applyFill="1" applyBorder="1"/>
    <xf numFmtId="0" fontId="15" fillId="0" borderId="0" xfId="1" applyFont="1" applyAlignment="1" applyProtection="1">
      <alignment vertical="top"/>
    </xf>
    <xf numFmtId="164" fontId="16" fillId="0" borderId="0" xfId="0" applyNumberFormat="1" applyFont="1" applyAlignment="1" applyProtection="1">
      <alignment horizontal="left" vertical="top" wrapText="1"/>
    </xf>
    <xf numFmtId="0" fontId="6" fillId="0" borderId="0" xfId="0" applyFont="1" applyBorder="1" applyAlignment="1">
      <alignment horizontal="left" vertical="top" wrapText="1"/>
    </xf>
    <xf numFmtId="0" fontId="3" fillId="0" borderId="0" xfId="0" applyFont="1"/>
    <xf numFmtId="0" fontId="1" fillId="0" borderId="11" xfId="0" applyFont="1" applyFill="1" applyBorder="1" applyAlignment="1">
      <alignment horizontal="right" vertical="top"/>
    </xf>
    <xf numFmtId="0" fontId="0" fillId="0" borderId="12" xfId="0" applyFill="1" applyBorder="1" applyAlignment="1">
      <alignment wrapText="1"/>
    </xf>
    <xf numFmtId="0" fontId="1" fillId="0" borderId="12" xfId="0" applyFont="1" applyFill="1" applyBorder="1" applyAlignment="1">
      <alignment horizontal="right" vertical="top" wrapText="1"/>
    </xf>
    <xf numFmtId="0" fontId="3" fillId="0" borderId="12" xfId="0" applyFont="1" applyFill="1" applyBorder="1" applyAlignment="1">
      <alignment horizontal="right"/>
    </xf>
    <xf numFmtId="0" fontId="3" fillId="0" borderId="12" xfId="0" applyFont="1" applyFill="1" applyBorder="1" applyAlignment="1">
      <alignment horizontal="right" wrapText="1"/>
    </xf>
    <xf numFmtId="0" fontId="1" fillId="0" borderId="12" xfId="0" applyFont="1" applyFill="1" applyBorder="1" applyAlignment="1">
      <alignment horizontal="right" vertical="top"/>
    </xf>
    <xf numFmtId="0" fontId="0" fillId="0" borderId="12" xfId="0" applyFill="1" applyBorder="1" applyAlignment="1"/>
    <xf numFmtId="0" fontId="3" fillId="4" borderId="4" xfId="0" applyFont="1" applyFill="1" applyBorder="1" applyAlignment="1">
      <alignment horizontal="left" vertical="top"/>
    </xf>
    <xf numFmtId="0" fontId="20" fillId="0" borderId="0" xfId="0" applyFont="1" applyFill="1"/>
    <xf numFmtId="0" fontId="11" fillId="0" borderId="0" xfId="0" applyFont="1" applyBorder="1" applyAlignment="1">
      <alignment horizontal="left" vertical="top" wrapText="1"/>
    </xf>
    <xf numFmtId="0" fontId="10" fillId="0" borderId="0" xfId="0" applyFont="1" applyBorder="1" applyAlignment="1">
      <alignment horizontal="left" vertical="top" wrapText="1"/>
    </xf>
    <xf numFmtId="0" fontId="0" fillId="0" borderId="0" xfId="0" applyNumberFormat="1"/>
    <xf numFmtId="0" fontId="2" fillId="3" borderId="14" xfId="0" applyFont="1" applyFill="1" applyBorder="1" applyAlignment="1" applyProtection="1">
      <alignment horizontal="left" vertical="top" wrapText="1"/>
      <protection locked="0"/>
    </xf>
    <xf numFmtId="0" fontId="2" fillId="2" borderId="14" xfId="0" applyFont="1" applyFill="1" applyBorder="1" applyAlignment="1" applyProtection="1">
      <alignment horizontal="left" vertical="top" wrapText="1"/>
      <protection locked="0"/>
    </xf>
    <xf numFmtId="1" fontId="2" fillId="2" borderId="14" xfId="0" applyNumberFormat="1" applyFont="1" applyFill="1" applyBorder="1" applyAlignment="1" applyProtection="1">
      <alignment horizontal="left" vertical="top" wrapText="1"/>
      <protection locked="0"/>
    </xf>
    <xf numFmtId="0" fontId="2" fillId="4" borderId="14" xfId="0" applyFont="1" applyFill="1" applyBorder="1" applyAlignment="1" applyProtection="1">
      <alignment horizontal="left" vertical="top" wrapText="1"/>
      <protection locked="0"/>
    </xf>
    <xf numFmtId="0" fontId="3" fillId="0" borderId="0" xfId="0" applyFont="1" applyBorder="1" applyAlignment="1">
      <alignment vertical="top"/>
    </xf>
    <xf numFmtId="166" fontId="2" fillId="2" borderId="14" xfId="0" applyNumberFormat="1" applyFont="1" applyFill="1" applyBorder="1" applyAlignment="1" applyProtection="1">
      <alignment horizontal="left" vertical="top" wrapText="1"/>
      <protection locked="0"/>
    </xf>
    <xf numFmtId="166" fontId="2" fillId="2" borderId="1" xfId="0" applyNumberFormat="1" applyFont="1" applyFill="1" applyBorder="1" applyAlignment="1" applyProtection="1">
      <alignment horizontal="left" vertical="top" wrapText="1"/>
      <protection locked="0"/>
    </xf>
    <xf numFmtId="49" fontId="2" fillId="3" borderId="15" xfId="0" applyNumberFormat="1" applyFont="1" applyFill="1" applyBorder="1" applyAlignment="1" applyProtection="1">
      <alignment horizontal="left" vertical="top" wrapText="1"/>
      <protection locked="0"/>
    </xf>
    <xf numFmtId="49" fontId="2" fillId="3" borderId="16" xfId="0" applyNumberFormat="1" applyFont="1" applyFill="1" applyBorder="1" applyAlignment="1" applyProtection="1">
      <alignment horizontal="left" vertical="top" wrapText="1"/>
      <protection locked="0"/>
    </xf>
    <xf numFmtId="0" fontId="3" fillId="2" borderId="17" xfId="0" applyFont="1" applyFill="1" applyBorder="1" applyAlignment="1">
      <alignment horizontal="left" vertical="top" wrapText="1"/>
    </xf>
    <xf numFmtId="0" fontId="30" fillId="5" borderId="19" xfId="1" applyFont="1" applyFill="1" applyBorder="1" applyAlignment="1" applyProtection="1">
      <alignment vertical="top" wrapText="1"/>
    </xf>
    <xf numFmtId="0" fontId="31" fillId="5" borderId="19" xfId="1" applyFont="1" applyFill="1" applyBorder="1" applyAlignment="1" applyProtection="1">
      <alignment vertical="top" wrapText="1"/>
    </xf>
    <xf numFmtId="0" fontId="31" fillId="5" borderId="20" xfId="1" applyFont="1" applyFill="1" applyBorder="1" applyAlignment="1" applyProtection="1">
      <alignment vertical="top" wrapText="1"/>
    </xf>
    <xf numFmtId="0" fontId="31" fillId="4" borderId="21" xfId="1" applyFont="1" applyFill="1" applyBorder="1" applyAlignment="1" applyProtection="1">
      <alignment vertical="top" wrapText="1"/>
    </xf>
    <xf numFmtId="49" fontId="31" fillId="6" borderId="22" xfId="1" applyNumberFormat="1" applyFont="1" applyFill="1" applyBorder="1" applyAlignment="1" applyProtection="1">
      <alignment vertical="top" wrapText="1"/>
    </xf>
    <xf numFmtId="0" fontId="30" fillId="6" borderId="23" xfId="1" applyNumberFormat="1" applyFont="1" applyFill="1" applyBorder="1" applyAlignment="1" applyProtection="1">
      <alignment vertical="top" wrapText="1"/>
    </xf>
    <xf numFmtId="164" fontId="2" fillId="6" borderId="14" xfId="0" applyNumberFormat="1" applyFont="1" applyFill="1" applyBorder="1" applyAlignment="1" applyProtection="1">
      <alignment horizontal="left" vertical="top" wrapText="1"/>
      <protection locked="0"/>
    </xf>
    <xf numFmtId="0" fontId="2" fillId="10" borderId="14" xfId="0" applyFont="1" applyFill="1" applyBorder="1" applyAlignment="1" applyProtection="1">
      <alignment horizontal="left" vertical="top" wrapText="1"/>
      <protection locked="0"/>
    </xf>
    <xf numFmtId="0" fontId="2" fillId="10" borderId="1" xfId="0" applyFont="1" applyFill="1" applyBorder="1" applyAlignment="1" applyProtection="1">
      <alignment horizontal="left" vertical="top" wrapText="1"/>
      <protection locked="0"/>
    </xf>
    <xf numFmtId="164" fontId="0" fillId="6" borderId="24" xfId="0" applyNumberFormat="1" applyFill="1" applyBorder="1" applyAlignment="1">
      <alignment horizontal="left" vertical="top" wrapText="1"/>
    </xf>
    <xf numFmtId="0" fontId="21" fillId="11" borderId="0" xfId="0" applyFont="1" applyFill="1"/>
    <xf numFmtId="0" fontId="0" fillId="11" borderId="0" xfId="0" applyFill="1"/>
    <xf numFmtId="0" fontId="3" fillId="10" borderId="4" xfId="0" applyFont="1" applyFill="1" applyBorder="1" applyAlignment="1">
      <alignment horizontal="left" vertical="top" wrapText="1"/>
    </xf>
    <xf numFmtId="0" fontId="31" fillId="5" borderId="25" xfId="1" applyFont="1" applyFill="1" applyBorder="1" applyAlignment="1" applyProtection="1">
      <alignment vertical="top" wrapText="1"/>
    </xf>
    <xf numFmtId="0" fontId="6" fillId="0" borderId="0" xfId="1" applyFont="1" applyFill="1" applyBorder="1" applyAlignment="1" applyProtection="1">
      <alignment vertical="top" wrapText="1"/>
    </xf>
    <xf numFmtId="0" fontId="0" fillId="4" borderId="26" xfId="0" applyFill="1" applyBorder="1" applyAlignment="1">
      <alignment wrapText="1"/>
    </xf>
    <xf numFmtId="0" fontId="3" fillId="3" borderId="27" xfId="0" applyFont="1" applyFill="1" applyBorder="1" applyAlignment="1">
      <alignment horizontal="left" vertical="top"/>
    </xf>
    <xf numFmtId="0" fontId="3" fillId="3" borderId="17" xfId="0" applyFont="1" applyFill="1" applyBorder="1" applyAlignment="1">
      <alignment horizontal="left" vertical="top"/>
    </xf>
    <xf numFmtId="0" fontId="6" fillId="3" borderId="16" xfId="0" applyFont="1" applyFill="1" applyBorder="1" applyAlignment="1">
      <alignment horizontal="left" vertical="top" wrapText="1"/>
    </xf>
    <xf numFmtId="0" fontId="0" fillId="3" borderId="28" xfId="0" applyFill="1" applyBorder="1" applyAlignment="1">
      <alignment horizontal="left" vertical="top" wrapText="1"/>
    </xf>
    <xf numFmtId="0" fontId="0" fillId="3" borderId="16" xfId="0" applyFill="1" applyBorder="1" applyAlignment="1">
      <alignment horizontal="left" vertical="top" wrapText="1"/>
    </xf>
    <xf numFmtId="0" fontId="3" fillId="3" borderId="29" xfId="0" applyFont="1" applyFill="1" applyBorder="1" applyAlignment="1">
      <alignment horizontal="left" vertical="top"/>
    </xf>
    <xf numFmtId="0" fontId="0" fillId="3" borderId="0" xfId="0" applyFill="1" applyBorder="1" applyAlignment="1">
      <alignment horizontal="left" vertical="top" wrapText="1"/>
    </xf>
    <xf numFmtId="0" fontId="23" fillId="0" borderId="0" xfId="0" applyFont="1" applyAlignment="1">
      <alignment horizontal="left" vertical="top"/>
    </xf>
    <xf numFmtId="0" fontId="22" fillId="5" borderId="19" xfId="1" applyFont="1" applyFill="1" applyBorder="1" applyAlignment="1" applyProtection="1">
      <alignment vertical="top" wrapText="1"/>
    </xf>
    <xf numFmtId="0" fontId="9" fillId="5" borderId="20" xfId="1" applyFont="1" applyFill="1" applyBorder="1" applyAlignment="1" applyProtection="1">
      <alignment vertical="top" wrapText="1"/>
    </xf>
    <xf numFmtId="0" fontId="22" fillId="5" borderId="20" xfId="1" applyFont="1" applyFill="1" applyBorder="1" applyAlignment="1" applyProtection="1">
      <alignment vertical="top" wrapText="1"/>
    </xf>
    <xf numFmtId="0" fontId="22" fillId="5" borderId="20" xfId="1" applyFont="1" applyFill="1" applyBorder="1" applyAlignment="1" applyProtection="1">
      <alignment vertical="top" textRotation="90" wrapText="1"/>
    </xf>
    <xf numFmtId="0" fontId="0" fillId="0" borderId="0" xfId="0" applyBorder="1" applyAlignment="1">
      <alignment vertical="top" wrapText="1"/>
    </xf>
    <xf numFmtId="0" fontId="3" fillId="2" borderId="27" xfId="0" applyFont="1" applyFill="1" applyBorder="1" applyAlignment="1">
      <alignment horizontal="left" vertical="top" wrapText="1"/>
    </xf>
    <xf numFmtId="0" fontId="22" fillId="2" borderId="20" xfId="1" applyFont="1" applyFill="1" applyBorder="1" applyAlignment="1" applyProtection="1">
      <alignment vertical="top" textRotation="90" wrapText="1"/>
    </xf>
    <xf numFmtId="0" fontId="3" fillId="7" borderId="30" xfId="0" applyFont="1" applyFill="1" applyBorder="1" applyAlignment="1">
      <alignment horizontal="left" wrapText="1"/>
    </xf>
    <xf numFmtId="0" fontId="3" fillId="2" borderId="30" xfId="0" applyFont="1" applyFill="1" applyBorder="1" applyAlignment="1">
      <alignment horizontal="left" vertical="top" wrapText="1"/>
    </xf>
    <xf numFmtId="0" fontId="3" fillId="2" borderId="17" xfId="0" applyFont="1" applyFill="1" applyBorder="1" applyAlignment="1">
      <alignment horizontal="left" vertical="top"/>
    </xf>
    <xf numFmtId="0" fontId="3" fillId="2" borderId="27" xfId="0" applyFont="1" applyFill="1" applyBorder="1" applyAlignment="1">
      <alignment horizontal="left" vertical="top"/>
    </xf>
    <xf numFmtId="0" fontId="3" fillId="2" borderId="27" xfId="0" applyFont="1" applyFill="1" applyBorder="1" applyAlignment="1">
      <alignment vertical="top"/>
    </xf>
    <xf numFmtId="0" fontId="3" fillId="6" borderId="27" xfId="0" applyFont="1" applyFill="1" applyBorder="1" applyAlignment="1">
      <alignment vertical="top"/>
    </xf>
    <xf numFmtId="0" fontId="3" fillId="6" borderId="27" xfId="0" applyFont="1" applyFill="1" applyBorder="1" applyAlignment="1">
      <alignment horizontal="left" vertical="top"/>
    </xf>
    <xf numFmtId="0" fontId="3" fillId="6" borderId="31" xfId="0" applyFont="1" applyFill="1" applyBorder="1" applyAlignment="1">
      <alignment horizontal="left" vertical="top"/>
    </xf>
    <xf numFmtId="0" fontId="2" fillId="8" borderId="16" xfId="0" applyFont="1" applyFill="1" applyBorder="1" applyAlignment="1" applyProtection="1">
      <alignment horizontal="left" vertical="top" wrapText="1"/>
      <protection locked="0"/>
    </xf>
    <xf numFmtId="0" fontId="0" fillId="8" borderId="1" xfId="0" applyFill="1" applyBorder="1"/>
    <xf numFmtId="0" fontId="0" fillId="8" borderId="1" xfId="0" applyFill="1" applyBorder="1" applyAlignment="1">
      <alignment horizontal="left" vertical="top" wrapText="1"/>
    </xf>
    <xf numFmtId="0" fontId="6" fillId="8" borderId="1" xfId="0" applyFont="1" applyFill="1" applyBorder="1"/>
    <xf numFmtId="0" fontId="0" fillId="0" borderId="32" xfId="0" applyFill="1" applyBorder="1"/>
    <xf numFmtId="0" fontId="3" fillId="8" borderId="33" xfId="0" applyFont="1" applyFill="1" applyBorder="1" applyAlignment="1">
      <alignment horizontal="left" vertical="top"/>
    </xf>
    <xf numFmtId="0" fontId="3" fillId="8" borderId="4" xfId="0" applyFont="1" applyFill="1" applyBorder="1" applyAlignment="1">
      <alignment horizontal="left" vertical="top"/>
    </xf>
    <xf numFmtId="0" fontId="0" fillId="0" borderId="0" xfId="0" applyFill="1" applyBorder="1" applyAlignment="1">
      <alignment vertical="top" wrapText="1"/>
    </xf>
    <xf numFmtId="0" fontId="6" fillId="0" borderId="0" xfId="0" applyFont="1" applyFill="1" applyBorder="1" applyAlignment="1">
      <alignment vertical="top" wrapText="1"/>
    </xf>
    <xf numFmtId="0" fontId="6" fillId="0" borderId="0" xfId="0" applyFont="1" applyBorder="1" applyAlignment="1">
      <alignment vertical="top" wrapText="1"/>
    </xf>
    <xf numFmtId="0" fontId="31" fillId="8" borderId="14" xfId="1" applyFont="1" applyFill="1" applyBorder="1" applyAlignment="1" applyProtection="1">
      <alignment vertical="top"/>
    </xf>
    <xf numFmtId="0" fontId="22" fillId="8" borderId="14" xfId="1" applyFont="1" applyFill="1" applyBorder="1" applyAlignment="1" applyProtection="1">
      <alignment vertical="top"/>
    </xf>
    <xf numFmtId="0" fontId="4" fillId="3" borderId="1" xfId="1" applyFill="1" applyBorder="1" applyAlignment="1" applyProtection="1">
      <alignment horizontal="left" vertical="top" wrapText="1"/>
      <protection locked="0"/>
    </xf>
    <xf numFmtId="0" fontId="1" fillId="12" borderId="11" xfId="0" applyFont="1" applyFill="1" applyBorder="1" applyAlignment="1">
      <alignment horizontal="right" vertical="top"/>
    </xf>
    <xf numFmtId="0" fontId="25" fillId="0" borderId="0" xfId="0" applyFont="1" applyAlignment="1">
      <alignment vertical="top" wrapText="1"/>
    </xf>
    <xf numFmtId="0" fontId="25" fillId="0" borderId="0" xfId="0" applyFont="1" applyAlignment="1">
      <alignment vertical="top"/>
    </xf>
    <xf numFmtId="0" fontId="32" fillId="13" borderId="34" xfId="1" applyFont="1" applyFill="1" applyBorder="1" applyAlignment="1" applyProtection="1">
      <alignment vertical="top" wrapText="1"/>
    </xf>
    <xf numFmtId="0" fontId="7" fillId="4" borderId="35" xfId="0" applyFont="1" applyFill="1" applyBorder="1" applyAlignment="1">
      <alignment horizontal="center" vertical="top"/>
    </xf>
    <xf numFmtId="0" fontId="7" fillId="4" borderId="36" xfId="0" applyFont="1" applyFill="1" applyBorder="1" applyAlignment="1">
      <alignment horizontal="center" vertical="top"/>
    </xf>
    <xf numFmtId="0" fontId="7" fillId="4" borderId="37" xfId="0" applyFont="1" applyFill="1" applyBorder="1" applyAlignment="1">
      <alignment horizontal="center" vertical="top"/>
    </xf>
    <xf numFmtId="0" fontId="7" fillId="4" borderId="5" xfId="0" applyFont="1" applyFill="1" applyBorder="1" applyAlignment="1">
      <alignment horizontal="center" vertical="top"/>
    </xf>
    <xf numFmtId="0" fontId="7" fillId="4" borderId="38" xfId="0" applyFont="1" applyFill="1" applyBorder="1" applyAlignment="1">
      <alignment horizontal="center" vertical="top"/>
    </xf>
    <xf numFmtId="0" fontId="7" fillId="4" borderId="39" xfId="0" applyFont="1" applyFill="1" applyBorder="1" applyAlignment="1">
      <alignment horizontal="center" vertical="top"/>
    </xf>
    <xf numFmtId="0" fontId="9" fillId="13" borderId="40" xfId="1" applyFont="1" applyFill="1" applyBorder="1" applyAlignment="1" applyProtection="1">
      <alignment vertical="top" wrapText="1"/>
    </xf>
    <xf numFmtId="0" fontId="9" fillId="13" borderId="63" xfId="1" applyNumberFormat="1" applyFont="1" applyFill="1" applyBorder="1" applyAlignment="1" applyProtection="1">
      <alignment vertical="top" wrapText="1"/>
    </xf>
    <xf numFmtId="0" fontId="9" fillId="13" borderId="64" xfId="1" applyNumberFormat="1" applyFont="1" applyFill="1" applyBorder="1" applyAlignment="1" applyProtection="1">
      <alignment vertical="top" wrapText="1"/>
    </xf>
    <xf numFmtId="0" fontId="9" fillId="13" borderId="65" xfId="1" applyNumberFormat="1" applyFont="1" applyFill="1" applyBorder="1" applyAlignment="1" applyProtection="1">
      <alignment vertical="top" wrapText="1"/>
    </xf>
    <xf numFmtId="0" fontId="9" fillId="13" borderId="66" xfId="1" applyFont="1" applyFill="1" applyBorder="1" applyAlignment="1" applyProtection="1">
      <alignment vertical="top" wrapText="1"/>
    </xf>
    <xf numFmtId="0" fontId="9" fillId="13" borderId="67" xfId="1" applyFont="1" applyFill="1" applyBorder="1" applyAlignment="1" applyProtection="1">
      <alignment vertical="top" wrapText="1"/>
    </xf>
    <xf numFmtId="0" fontId="9" fillId="13" borderId="34" xfId="1" applyFont="1" applyFill="1" applyBorder="1" applyAlignment="1" applyProtection="1">
      <alignment vertical="top" wrapText="1"/>
    </xf>
    <xf numFmtId="0" fontId="31" fillId="14" borderId="19" xfId="1" applyFont="1" applyFill="1" applyBorder="1" applyAlignment="1" applyProtection="1">
      <alignment vertical="top" wrapText="1"/>
    </xf>
    <xf numFmtId="0" fontId="9" fillId="14" borderId="34" xfId="1" applyFont="1" applyFill="1" applyBorder="1" applyAlignment="1" applyProtection="1">
      <alignment vertical="top" wrapText="1"/>
    </xf>
    <xf numFmtId="0" fontId="2" fillId="14" borderId="14" xfId="0" applyFont="1" applyFill="1" applyBorder="1" applyAlignment="1" applyProtection="1">
      <alignment horizontal="left" vertical="top" wrapText="1"/>
      <protection locked="0"/>
    </xf>
    <xf numFmtId="0" fontId="2" fillId="14" borderId="1" xfId="0" applyFont="1" applyFill="1" applyBorder="1" applyAlignment="1" applyProtection="1">
      <alignment horizontal="left" vertical="top" wrapText="1"/>
      <protection locked="0"/>
    </xf>
    <xf numFmtId="0" fontId="3" fillId="15" borderId="4" xfId="0" applyFont="1" applyFill="1" applyBorder="1" applyAlignment="1">
      <alignment horizontal="left" vertical="top"/>
    </xf>
    <xf numFmtId="0" fontId="29" fillId="0" borderId="0" xfId="3" applyFont="1" applyAlignment="1">
      <alignment vertical="top"/>
    </xf>
    <xf numFmtId="0" fontId="29" fillId="0" borderId="0" xfId="3" applyFont="1" applyAlignment="1">
      <alignment vertical="top" wrapText="1"/>
    </xf>
    <xf numFmtId="0" fontId="29" fillId="0" borderId="0" xfId="3" applyFont="1"/>
    <xf numFmtId="0" fontId="28" fillId="0" borderId="0" xfId="3" applyAlignment="1">
      <alignment vertical="top"/>
    </xf>
    <xf numFmtId="0" fontId="28" fillId="0" borderId="0" xfId="3" applyAlignment="1">
      <alignment vertical="top" wrapText="1"/>
    </xf>
    <xf numFmtId="0" fontId="28" fillId="0" borderId="0" xfId="3"/>
    <xf numFmtId="0" fontId="33" fillId="0" borderId="0" xfId="2" applyAlignment="1" applyProtection="1">
      <alignment vertical="top"/>
    </xf>
    <xf numFmtId="0" fontId="34" fillId="3" borderId="1" xfId="0" applyFont="1" applyFill="1" applyBorder="1" applyAlignment="1" applyProtection="1">
      <alignment horizontal="left" vertical="top" wrapText="1"/>
      <protection locked="0"/>
    </xf>
    <xf numFmtId="0" fontId="7" fillId="0" borderId="13" xfId="0" applyFont="1" applyFill="1" applyBorder="1" applyAlignment="1">
      <alignment vertical="top"/>
    </xf>
    <xf numFmtId="0" fontId="3" fillId="0" borderId="18" xfId="1" applyFont="1" applyFill="1" applyBorder="1" applyAlignment="1" applyProtection="1">
      <alignment horizontal="center" vertical="top" textRotation="90" wrapText="1"/>
    </xf>
    <xf numFmtId="0" fontId="3" fillId="0" borderId="41" xfId="1" applyFont="1" applyFill="1" applyBorder="1" applyAlignment="1" applyProtection="1">
      <alignment horizontal="center" vertical="top" wrapText="1"/>
    </xf>
    <xf numFmtId="0" fontId="3" fillId="0" borderId="42" xfId="1" applyFont="1" applyFill="1" applyBorder="1" applyAlignment="1" applyProtection="1">
      <alignment horizontal="center" vertical="top" wrapText="1"/>
    </xf>
    <xf numFmtId="0" fontId="0" fillId="0" borderId="0" xfId="0" applyFont="1" applyFill="1" applyBorder="1" applyAlignment="1">
      <alignment horizontal="center"/>
    </xf>
    <xf numFmtId="0" fontId="7" fillId="4" borderId="2" xfId="0" applyFont="1" applyFill="1" applyBorder="1" applyAlignment="1">
      <alignment horizontal="left" vertical="top"/>
    </xf>
    <xf numFmtId="0" fontId="2" fillId="0" borderId="0" xfId="0" applyFont="1"/>
    <xf numFmtId="0" fontId="0" fillId="11" borderId="0" xfId="0" applyNumberFormat="1" applyFont="1" applyFill="1" applyAlignment="1">
      <alignment horizontal="center"/>
    </xf>
    <xf numFmtId="0" fontId="2" fillId="0" borderId="0" xfId="0" applyNumberFormat="1" applyFont="1"/>
    <xf numFmtId="0" fontId="3" fillId="0" borderId="0" xfId="0" applyFont="1" applyAlignment="1">
      <alignment horizontal="center"/>
    </xf>
    <xf numFmtId="0" fontId="0" fillId="4" borderId="0" xfId="0" applyNumberFormat="1" applyFont="1" applyFill="1" applyAlignment="1">
      <alignment horizontal="center"/>
    </xf>
    <xf numFmtId="0" fontId="3" fillId="0" borderId="49" xfId="0" applyFont="1" applyBorder="1" applyAlignment="1">
      <alignment horizontal="center"/>
    </xf>
    <xf numFmtId="0" fontId="0" fillId="0" borderId="0" xfId="0" applyFont="1" applyAlignment="1">
      <alignment horizontal="center"/>
    </xf>
    <xf numFmtId="0" fontId="2" fillId="0" borderId="0" xfId="0" applyFont="1" applyAlignment="1">
      <alignment horizontal="center"/>
    </xf>
    <xf numFmtId="0" fontId="3" fillId="0" borderId="0" xfId="0" applyNumberFormat="1" applyFont="1" applyAlignment="1">
      <alignment horizontal="center"/>
    </xf>
    <xf numFmtId="0" fontId="6" fillId="16" borderId="0" xfId="0" applyFont="1" applyFill="1" applyBorder="1" applyAlignment="1">
      <alignment horizontal="center" vertical="top"/>
    </xf>
    <xf numFmtId="0" fontId="2" fillId="2" borderId="1" xfId="0" applyFont="1" applyFill="1" applyBorder="1" applyAlignment="1" applyProtection="1">
      <alignment horizontal="center" vertical="top" wrapText="1"/>
      <protection locked="0"/>
    </xf>
    <xf numFmtId="0" fontId="6" fillId="0" borderId="49" xfId="0" applyFont="1" applyBorder="1" applyAlignment="1">
      <alignment horizontal="center"/>
    </xf>
    <xf numFmtId="0" fontId="3" fillId="0" borderId="0" xfId="0" applyFont="1" applyAlignment="1">
      <alignment horizontal="right"/>
    </xf>
    <xf numFmtId="0" fontId="0" fillId="0" borderId="0" xfId="0" applyAlignment="1">
      <alignment horizontal="center"/>
    </xf>
    <xf numFmtId="9" fontId="0" fillId="0" borderId="0" xfId="4" applyFont="1" applyAlignment="1">
      <alignment horizontal="center"/>
    </xf>
    <xf numFmtId="0" fontId="0" fillId="0" borderId="0" xfId="0" applyFont="1" applyFill="1" applyAlignment="1">
      <alignment horizontal="center"/>
    </xf>
    <xf numFmtId="0" fontId="0" fillId="0" borderId="0" xfId="0" applyFont="1"/>
    <xf numFmtId="167" fontId="0" fillId="0" borderId="0" xfId="4" applyNumberFormat="1" applyFont="1"/>
    <xf numFmtId="0" fontId="3" fillId="0" borderId="49" xfId="0" applyFont="1" applyBorder="1" applyAlignment="1">
      <alignment horizontal="right"/>
    </xf>
    <xf numFmtId="167" fontId="3" fillId="0" borderId="49" xfId="0" applyNumberFormat="1" applyFont="1" applyBorder="1"/>
    <xf numFmtId="9" fontId="0" fillId="0" borderId="0" xfId="4" applyFont="1" applyBorder="1" applyAlignment="1">
      <alignment horizontal="center"/>
    </xf>
    <xf numFmtId="9" fontId="6" fillId="0" borderId="0" xfId="4" applyFont="1"/>
    <xf numFmtId="0" fontId="0" fillId="4" borderId="0" xfId="0" applyNumberFormat="1" applyFont="1" applyFill="1"/>
    <xf numFmtId="0" fontId="2" fillId="2" borderId="1" xfId="0" applyFont="1" applyFill="1" applyBorder="1" applyAlignment="1" applyProtection="1">
      <protection locked="0"/>
    </xf>
    <xf numFmtId="0" fontId="3" fillId="0" borderId="0" xfId="0" applyNumberFormat="1" applyFont="1" applyAlignment="1">
      <alignment horizontal="left"/>
    </xf>
    <xf numFmtId="0" fontId="9" fillId="13" borderId="34" xfId="1" applyFont="1" applyFill="1" applyBorder="1" applyAlignment="1" applyProtection="1">
      <alignment horizontal="center" vertical="top" wrapText="1"/>
    </xf>
    <xf numFmtId="0" fontId="2" fillId="3" borderId="14" xfId="0" applyFont="1" applyFill="1" applyBorder="1" applyAlignment="1" applyProtection="1">
      <alignment horizontal="center" vertical="top" wrapText="1"/>
      <protection locked="0"/>
    </xf>
    <xf numFmtId="0" fontId="2" fillId="3" borderId="1" xfId="0" applyFont="1" applyFill="1" applyBorder="1" applyAlignment="1" applyProtection="1">
      <alignment horizontal="center" vertical="top" wrapText="1"/>
      <protection locked="0"/>
    </xf>
    <xf numFmtId="49" fontId="7" fillId="4" borderId="38" xfId="0" applyNumberFormat="1" applyFont="1" applyFill="1" applyBorder="1" applyAlignment="1">
      <alignment horizontal="center" vertical="top"/>
    </xf>
    <xf numFmtId="49" fontId="9" fillId="13" borderId="63" xfId="1" applyNumberFormat="1" applyFont="1" applyFill="1" applyBorder="1" applyAlignment="1" applyProtection="1">
      <alignment vertical="top" wrapText="1"/>
    </xf>
    <xf numFmtId="49" fontId="0" fillId="0" borderId="0" xfId="0" applyNumberFormat="1"/>
    <xf numFmtId="14" fontId="2" fillId="2" borderId="1" xfId="0" applyNumberFormat="1" applyFont="1" applyFill="1" applyBorder="1" applyAlignment="1" applyProtection="1">
      <alignment horizontal="left" vertical="top" wrapText="1"/>
      <protection locked="0"/>
    </xf>
    <xf numFmtId="0" fontId="2" fillId="17" borderId="1" xfId="0" applyFont="1" applyFill="1" applyBorder="1" applyAlignment="1" applyProtection="1">
      <alignment horizontal="center" vertical="top" wrapText="1"/>
      <protection locked="0"/>
    </xf>
    <xf numFmtId="0" fontId="2" fillId="11" borderId="1" xfId="0" applyFont="1" applyFill="1" applyBorder="1" applyAlignment="1" applyProtection="1">
      <alignment horizontal="center" vertical="top" wrapText="1"/>
      <protection locked="0"/>
    </xf>
    <xf numFmtId="0" fontId="3" fillId="9" borderId="43" xfId="0" applyFont="1" applyFill="1" applyBorder="1" applyAlignment="1">
      <alignment horizontal="left" vertical="top" wrapText="1"/>
    </xf>
    <xf numFmtId="0" fontId="3" fillId="9" borderId="44" xfId="0" applyFont="1" applyFill="1" applyBorder="1" applyAlignment="1">
      <alignment horizontal="left" vertical="top" wrapText="1"/>
    </xf>
    <xf numFmtId="0" fontId="3" fillId="9" borderId="45" xfId="0" applyFont="1" applyFill="1" applyBorder="1" applyAlignment="1">
      <alignment horizontal="left" vertical="top" wrapText="1"/>
    </xf>
    <xf numFmtId="49" fontId="0" fillId="9" borderId="46" xfId="0" applyNumberFormat="1" applyFill="1" applyBorder="1" applyAlignment="1" applyProtection="1">
      <alignment vertical="top" wrapText="1"/>
      <protection locked="0"/>
    </xf>
    <xf numFmtId="0" fontId="0" fillId="0" borderId="12" xfId="0" applyBorder="1" applyAlignment="1">
      <alignment vertical="top" wrapText="1"/>
    </xf>
    <xf numFmtId="0" fontId="0" fillId="0" borderId="47" xfId="0" applyBorder="1" applyAlignment="1">
      <alignment vertical="top" wrapText="1"/>
    </xf>
    <xf numFmtId="49" fontId="6" fillId="9" borderId="46" xfId="0" applyNumberFormat="1" applyFont="1" applyFill="1" applyBorder="1" applyAlignment="1" applyProtection="1">
      <alignment vertical="top" wrapText="1"/>
      <protection locked="0"/>
    </xf>
    <xf numFmtId="165" fontId="0" fillId="9" borderId="46" xfId="0" applyNumberFormat="1" applyFill="1" applyBorder="1" applyAlignment="1" applyProtection="1">
      <alignment vertical="top" wrapText="1"/>
      <protection locked="0"/>
    </xf>
    <xf numFmtId="165" fontId="0" fillId="0" borderId="12" xfId="0" applyNumberFormat="1" applyBorder="1" applyAlignment="1">
      <alignment vertical="top" wrapText="1"/>
    </xf>
    <xf numFmtId="165" fontId="0" fillId="0" borderId="47" xfId="0" applyNumberFormat="1" applyBorder="1" applyAlignment="1">
      <alignment vertical="top" wrapText="1"/>
    </xf>
    <xf numFmtId="0" fontId="3" fillId="2" borderId="16" xfId="0" applyFont="1" applyFill="1" applyBorder="1" applyAlignment="1">
      <alignment horizontal="right" vertical="top"/>
    </xf>
    <xf numFmtId="0" fontId="3" fillId="2" borderId="1" xfId="0" applyFont="1" applyFill="1" applyBorder="1" applyAlignment="1">
      <alignment horizontal="right" vertical="top"/>
    </xf>
    <xf numFmtId="0" fontId="3" fillId="2" borderId="48" xfId="0" applyFont="1" applyFill="1" applyBorder="1" applyAlignment="1">
      <alignment horizontal="right" vertical="top"/>
    </xf>
    <xf numFmtId="0" fontId="3" fillId="12" borderId="16" xfId="0" applyFont="1" applyFill="1" applyBorder="1" applyAlignment="1">
      <alignment horizontal="right" vertical="top"/>
    </xf>
    <xf numFmtId="0" fontId="3" fillId="12" borderId="1" xfId="0" applyFont="1" applyFill="1" applyBorder="1" applyAlignment="1">
      <alignment horizontal="right" vertical="top"/>
    </xf>
    <xf numFmtId="0" fontId="3" fillId="12" borderId="48" xfId="0" applyFont="1" applyFill="1" applyBorder="1" applyAlignment="1">
      <alignment horizontal="right" vertical="top"/>
    </xf>
    <xf numFmtId="49" fontId="4" fillId="12" borderId="46" xfId="1" applyNumberFormat="1" applyFill="1" applyBorder="1" applyAlignment="1" applyProtection="1">
      <alignment vertical="top" wrapText="1"/>
      <protection locked="0"/>
    </xf>
    <xf numFmtId="0" fontId="0" fillId="12" borderId="12" xfId="0" applyFill="1" applyBorder="1" applyAlignment="1">
      <alignment vertical="top" wrapText="1"/>
    </xf>
    <xf numFmtId="0" fontId="0" fillId="12" borderId="47" xfId="0" applyFill="1" applyBorder="1" applyAlignment="1">
      <alignment vertical="top" wrapText="1"/>
    </xf>
    <xf numFmtId="49" fontId="3" fillId="9" borderId="46" xfId="0" applyNumberFormat="1" applyFont="1" applyFill="1" applyBorder="1" applyAlignment="1">
      <alignment vertical="top" wrapText="1"/>
    </xf>
    <xf numFmtId="49" fontId="3" fillId="9" borderId="12" xfId="0" applyNumberFormat="1" applyFont="1" applyFill="1" applyBorder="1" applyAlignment="1">
      <alignment vertical="top" wrapText="1"/>
    </xf>
    <xf numFmtId="49" fontId="3" fillId="9" borderId="47" xfId="0" applyNumberFormat="1" applyFont="1" applyFill="1" applyBorder="1" applyAlignment="1">
      <alignment vertical="top" wrapText="1"/>
    </xf>
    <xf numFmtId="0" fontId="6" fillId="2" borderId="16" xfId="0" applyFont="1" applyFill="1" applyBorder="1" applyAlignment="1">
      <alignment horizontal="right" vertical="top"/>
    </xf>
    <xf numFmtId="0" fontId="6" fillId="2" borderId="1" xfId="0" applyFont="1" applyFill="1" applyBorder="1" applyAlignment="1">
      <alignment horizontal="right" vertical="top"/>
    </xf>
    <xf numFmtId="0" fontId="6" fillId="2" borderId="48" xfId="0" applyFont="1" applyFill="1" applyBorder="1" applyAlignment="1">
      <alignment horizontal="right" vertical="top"/>
    </xf>
    <xf numFmtId="0" fontId="3" fillId="2" borderId="16" xfId="0" applyFont="1" applyFill="1" applyBorder="1" applyAlignment="1">
      <alignment horizontal="right" vertical="top" wrapText="1"/>
    </xf>
    <xf numFmtId="0" fontId="3" fillId="2" borderId="1" xfId="0" applyFont="1" applyFill="1" applyBorder="1" applyAlignment="1">
      <alignment horizontal="right" vertical="top" wrapText="1"/>
    </xf>
    <xf numFmtId="0" fontId="3" fillId="2" borderId="48" xfId="0" applyFont="1" applyFill="1" applyBorder="1" applyAlignment="1">
      <alignment horizontal="right" vertical="top" wrapText="1"/>
    </xf>
    <xf numFmtId="0" fontId="6" fillId="2" borderId="1" xfId="0" applyFont="1" applyFill="1" applyBorder="1" applyAlignment="1">
      <alignment vertical="top" wrapText="1"/>
    </xf>
    <xf numFmtId="0" fontId="6" fillId="2" borderId="48" xfId="0" applyFont="1" applyFill="1" applyBorder="1" applyAlignment="1">
      <alignment vertical="top" wrapText="1"/>
    </xf>
    <xf numFmtId="49" fontId="4" fillId="9" borderId="46" xfId="1" applyNumberFormat="1" applyFill="1" applyBorder="1" applyAlignment="1" applyProtection="1">
      <alignment vertical="top" wrapText="1"/>
      <protection locked="0"/>
    </xf>
    <xf numFmtId="0" fontId="17" fillId="0" borderId="0" xfId="0" applyFont="1" applyFill="1" applyAlignment="1">
      <alignment vertical="top" wrapText="1"/>
    </xf>
    <xf numFmtId="0" fontId="0" fillId="0" borderId="0" xfId="0" applyFill="1" applyAlignment="1">
      <alignment vertical="top" wrapText="1"/>
    </xf>
    <xf numFmtId="0" fontId="18" fillId="0" borderId="0" xfId="0" applyFont="1" applyFill="1" applyAlignment="1">
      <alignment wrapText="1"/>
    </xf>
    <xf numFmtId="0" fontId="0" fillId="0" borderId="0" xfId="0" applyFill="1" applyAlignment="1">
      <alignment wrapText="1"/>
    </xf>
    <xf numFmtId="164" fontId="19" fillId="0" borderId="49" xfId="0" applyNumberFormat="1" applyFont="1" applyBorder="1" applyAlignment="1">
      <alignment horizontal="center" vertical="top" wrapText="1"/>
    </xf>
    <xf numFmtId="0" fontId="6" fillId="2" borderId="12" xfId="0" applyFont="1" applyFill="1" applyBorder="1" applyAlignment="1">
      <alignment horizontal="right" vertical="top"/>
    </xf>
    <xf numFmtId="0" fontId="6" fillId="0" borderId="12" xfId="0" applyFont="1" applyBorder="1" applyAlignment="1">
      <alignment vertical="top"/>
    </xf>
    <xf numFmtId="0" fontId="6" fillId="0" borderId="47" xfId="0" applyFont="1" applyBorder="1" applyAlignment="1">
      <alignment vertical="top"/>
    </xf>
    <xf numFmtId="0" fontId="18" fillId="11" borderId="0" xfId="0" quotePrefix="1" applyFont="1" applyFill="1" applyAlignment="1">
      <alignment vertical="top" wrapText="1"/>
    </xf>
    <xf numFmtId="0" fontId="18" fillId="11" borderId="0" xfId="0" applyFont="1" applyFill="1" applyAlignment="1">
      <alignment vertical="top"/>
    </xf>
    <xf numFmtId="0" fontId="15" fillId="0" borderId="0" xfId="1" applyFont="1" applyAlignment="1" applyProtection="1">
      <alignment horizontal="left" vertical="top"/>
      <protection locked="0"/>
    </xf>
    <xf numFmtId="0" fontId="0" fillId="9" borderId="50" xfId="0" applyFill="1" applyBorder="1" applyAlignment="1">
      <alignment vertical="top" wrapText="1"/>
    </xf>
    <xf numFmtId="0" fontId="0" fillId="9" borderId="1" xfId="0" applyFill="1" applyBorder="1" applyAlignment="1">
      <alignment vertical="top" wrapText="1"/>
    </xf>
    <xf numFmtId="0" fontId="0" fillId="9" borderId="48" xfId="0" applyFill="1" applyBorder="1" applyAlignment="1">
      <alignment vertical="top" wrapText="1"/>
    </xf>
    <xf numFmtId="0" fontId="7" fillId="4" borderId="51" xfId="0" applyFont="1" applyFill="1" applyBorder="1" applyAlignment="1">
      <alignment horizontal="center"/>
    </xf>
    <xf numFmtId="0" fontId="7" fillId="4" borderId="38" xfId="0" applyFont="1" applyFill="1" applyBorder="1" applyAlignment="1">
      <alignment horizontal="center"/>
    </xf>
    <xf numFmtId="0" fontId="7" fillId="4" borderId="39" xfId="0" applyFont="1" applyFill="1" applyBorder="1" applyAlignment="1">
      <alignment horizontal="center"/>
    </xf>
    <xf numFmtId="0" fontId="6" fillId="8" borderId="52" xfId="0" applyFont="1" applyFill="1" applyBorder="1" applyAlignment="1">
      <alignment horizontal="left" vertical="top" wrapText="1"/>
    </xf>
    <xf numFmtId="0" fontId="0" fillId="8" borderId="12" xfId="0" applyFill="1" applyBorder="1" applyAlignment="1">
      <alignment horizontal="left" vertical="top" wrapText="1"/>
    </xf>
    <xf numFmtId="0" fontId="0" fillId="8" borderId="53" xfId="0" applyFill="1" applyBorder="1" applyAlignment="1">
      <alignment horizontal="left" vertical="top" wrapText="1"/>
    </xf>
    <xf numFmtId="0" fontId="6" fillId="3" borderId="52" xfId="0" applyFont="1" applyFill="1" applyBorder="1" applyAlignment="1">
      <alignment horizontal="left" vertical="center" wrapText="1"/>
    </xf>
    <xf numFmtId="0" fontId="6" fillId="3" borderId="12" xfId="0" applyFont="1" applyFill="1" applyBorder="1" applyAlignment="1">
      <alignment horizontal="left" vertical="center" wrapText="1"/>
    </xf>
    <xf numFmtId="0" fontId="6" fillId="3" borderId="53" xfId="0" applyFont="1" applyFill="1" applyBorder="1" applyAlignment="1">
      <alignment horizontal="left" vertical="center" wrapText="1"/>
    </xf>
    <xf numFmtId="0" fontId="6" fillId="8" borderId="55" xfId="0" applyFont="1" applyFill="1" applyBorder="1" applyAlignment="1">
      <alignment horizontal="left" vertical="top" wrapText="1"/>
    </xf>
    <xf numFmtId="0" fontId="0" fillId="8" borderId="40" xfId="0" applyFill="1" applyBorder="1" applyAlignment="1">
      <alignment horizontal="left" vertical="top" wrapText="1"/>
    </xf>
    <xf numFmtId="0" fontId="0" fillId="8" borderId="56" xfId="0" applyFill="1" applyBorder="1" applyAlignment="1">
      <alignment horizontal="left" vertical="top" wrapText="1"/>
    </xf>
    <xf numFmtId="0" fontId="6" fillId="3" borderId="52" xfId="0" applyFont="1" applyFill="1" applyBorder="1" applyAlignment="1">
      <alignment horizontal="left" vertical="top" wrapText="1"/>
    </xf>
    <xf numFmtId="0" fontId="6" fillId="3" borderId="12" xfId="0" applyFont="1" applyFill="1" applyBorder="1" applyAlignment="1">
      <alignment horizontal="left" vertical="top" wrapText="1"/>
    </xf>
    <xf numFmtId="0" fontId="6" fillId="3" borderId="53" xfId="0" applyFont="1" applyFill="1" applyBorder="1" applyAlignment="1">
      <alignment horizontal="left" vertical="top" wrapText="1"/>
    </xf>
    <xf numFmtId="0" fontId="3" fillId="4" borderId="30" xfId="0" applyFont="1" applyFill="1" applyBorder="1" applyAlignment="1">
      <alignment horizontal="center" vertical="center" wrapText="1"/>
    </xf>
    <xf numFmtId="0" fontId="0" fillId="4" borderId="12" xfId="0" applyFill="1" applyBorder="1" applyAlignment="1">
      <alignment horizontal="center" vertical="center" wrapText="1"/>
    </xf>
    <xf numFmtId="0" fontId="0" fillId="4" borderId="53" xfId="0" applyFill="1" applyBorder="1" applyAlignment="1">
      <alignment horizontal="center" vertical="center" wrapText="1"/>
    </xf>
    <xf numFmtId="0" fontId="6" fillId="2" borderId="12" xfId="0" applyFont="1" applyFill="1" applyBorder="1" applyAlignment="1">
      <alignment horizontal="left" vertical="top" wrapText="1"/>
    </xf>
    <xf numFmtId="0" fontId="0" fillId="2" borderId="12" xfId="0" applyFill="1" applyBorder="1" applyAlignment="1">
      <alignment horizontal="left" vertical="top" wrapText="1"/>
    </xf>
    <xf numFmtId="0" fontId="0" fillId="2" borderId="53" xfId="0" applyFill="1" applyBorder="1" applyAlignment="1">
      <alignment horizontal="left" vertical="top" wrapText="1"/>
    </xf>
    <xf numFmtId="0" fontId="4" fillId="2" borderId="52" xfId="1" applyFont="1" applyFill="1" applyBorder="1" applyAlignment="1" applyProtection="1">
      <alignment horizontal="left" vertical="top" wrapText="1" shrinkToFit="1"/>
    </xf>
    <xf numFmtId="0" fontId="4" fillId="2" borderId="12" xfId="1" applyFill="1" applyBorder="1" applyAlignment="1" applyProtection="1">
      <alignment horizontal="left" vertical="top" wrapText="1" shrinkToFit="1"/>
    </xf>
    <xf numFmtId="0" fontId="4" fillId="2" borderId="53" xfId="1" applyFill="1" applyBorder="1" applyAlignment="1" applyProtection="1">
      <alignment horizontal="left" vertical="top" wrapText="1" shrinkToFit="1"/>
    </xf>
    <xf numFmtId="0" fontId="3" fillId="2" borderId="42" xfId="0" applyFont="1" applyFill="1" applyBorder="1" applyAlignment="1">
      <alignment vertical="top" wrapText="1"/>
    </xf>
    <xf numFmtId="0" fontId="0" fillId="0" borderId="49" xfId="0" applyBorder="1" applyAlignment="1">
      <alignment vertical="top" wrapText="1"/>
    </xf>
    <xf numFmtId="0" fontId="0" fillId="0" borderId="54" xfId="0" applyBorder="1" applyAlignment="1">
      <alignment vertical="top" wrapText="1"/>
    </xf>
    <xf numFmtId="0" fontId="6" fillId="10" borderId="12" xfId="0" applyFont="1" applyFill="1" applyBorder="1" applyAlignment="1">
      <alignment horizontal="left" vertical="top" wrapText="1"/>
    </xf>
    <xf numFmtId="0" fontId="0" fillId="10" borderId="12" xfId="0" applyFill="1" applyBorder="1" applyAlignment="1">
      <alignment horizontal="left" vertical="top" wrapText="1"/>
    </xf>
    <xf numFmtId="0" fontId="0" fillId="10" borderId="53" xfId="0" applyFill="1" applyBorder="1" applyAlignment="1">
      <alignment horizontal="left" vertical="top" wrapText="1"/>
    </xf>
    <xf numFmtId="0" fontId="6" fillId="2" borderId="42" xfId="0" applyFont="1" applyFill="1" applyBorder="1" applyAlignment="1">
      <alignment horizontal="left" vertical="top" wrapText="1"/>
    </xf>
    <xf numFmtId="0" fontId="0" fillId="2" borderId="49" xfId="0" applyFill="1" applyBorder="1" applyAlignment="1">
      <alignment horizontal="left" vertical="top" wrapText="1"/>
    </xf>
    <xf numFmtId="0" fontId="0" fillId="2" borderId="54" xfId="0" applyFill="1" applyBorder="1" applyAlignment="1">
      <alignment horizontal="left" vertical="top" wrapText="1"/>
    </xf>
    <xf numFmtId="0" fontId="6" fillId="6" borderId="52" xfId="0" applyFont="1" applyFill="1" applyBorder="1" applyAlignment="1">
      <alignment horizontal="left" wrapText="1"/>
    </xf>
    <xf numFmtId="0" fontId="0" fillId="0" borderId="12" xfId="0" applyBorder="1" applyAlignment="1">
      <alignment horizontal="left" wrapText="1"/>
    </xf>
    <xf numFmtId="0" fontId="0" fillId="0" borderId="53" xfId="0" applyBorder="1" applyAlignment="1">
      <alignment horizontal="left" wrapText="1"/>
    </xf>
    <xf numFmtId="0" fontId="6" fillId="4" borderId="52" xfId="0" applyFont="1" applyFill="1" applyBorder="1" applyAlignment="1">
      <alignment horizontal="left" vertical="top" wrapText="1"/>
    </xf>
    <xf numFmtId="0" fontId="6" fillId="4" borderId="12" xfId="0" applyFont="1" applyFill="1" applyBorder="1" applyAlignment="1">
      <alignment horizontal="left" vertical="top" wrapText="1"/>
    </xf>
    <xf numFmtId="0" fontId="6" fillId="4" borderId="53" xfId="0" applyFont="1" applyFill="1" applyBorder="1" applyAlignment="1">
      <alignment horizontal="left" vertical="top" wrapText="1"/>
    </xf>
    <xf numFmtId="0" fontId="6" fillId="6" borderId="42" xfId="0" applyFont="1" applyFill="1" applyBorder="1" applyAlignment="1">
      <alignment horizontal="left" vertical="top" wrapText="1"/>
    </xf>
    <xf numFmtId="0" fontId="0" fillId="6" borderId="49" xfId="0" applyFill="1" applyBorder="1" applyAlignment="1">
      <alignment horizontal="left" vertical="top" wrapText="1"/>
    </xf>
    <xf numFmtId="0" fontId="0" fillId="6" borderId="54" xfId="0" applyFill="1" applyBorder="1" applyAlignment="1">
      <alignment horizontal="left" vertical="top" wrapText="1"/>
    </xf>
    <xf numFmtId="0" fontId="6" fillId="6" borderId="42" xfId="0" applyFont="1" applyFill="1" applyBorder="1" applyAlignment="1">
      <alignment horizontal="left" wrapText="1"/>
    </xf>
    <xf numFmtId="0" fontId="0" fillId="6" borderId="49" xfId="0" applyFill="1" applyBorder="1" applyAlignment="1">
      <alignment horizontal="left" wrapText="1"/>
    </xf>
    <xf numFmtId="0" fontId="0" fillId="6" borderId="54" xfId="0" applyFill="1" applyBorder="1" applyAlignment="1">
      <alignment horizontal="left" wrapText="1"/>
    </xf>
    <xf numFmtId="0" fontId="0" fillId="6" borderId="42" xfId="0" applyFill="1" applyBorder="1" applyAlignment="1">
      <alignment horizontal="left" vertical="top" wrapText="1"/>
    </xf>
    <xf numFmtId="0" fontId="6" fillId="2" borderId="52" xfId="0" applyFont="1" applyFill="1" applyBorder="1" applyAlignment="1">
      <alignment horizontal="left" vertical="top" wrapText="1"/>
    </xf>
    <xf numFmtId="0" fontId="3" fillId="2" borderId="12" xfId="0" applyFont="1" applyFill="1" applyBorder="1" applyAlignment="1">
      <alignment horizontal="left" vertical="top" wrapText="1"/>
    </xf>
    <xf numFmtId="0" fontId="3" fillId="2" borderId="16" xfId="0" applyFont="1" applyFill="1" applyBorder="1" applyAlignment="1">
      <alignment horizontal="left" vertical="top" wrapText="1"/>
    </xf>
    <xf numFmtId="0" fontId="0" fillId="3" borderId="16" xfId="0" applyFill="1" applyBorder="1" applyAlignment="1">
      <alignment horizontal="left" vertical="top" wrapText="1"/>
    </xf>
    <xf numFmtId="0" fontId="14" fillId="4" borderId="57" xfId="0" applyFont="1" applyFill="1" applyBorder="1" applyAlignment="1">
      <alignment vertical="top" wrapText="1"/>
    </xf>
    <xf numFmtId="0" fontId="0" fillId="4" borderId="40" xfId="0" applyFill="1" applyBorder="1" applyAlignment="1">
      <alignment vertical="top" wrapText="1"/>
    </xf>
    <xf numFmtId="0" fontId="0" fillId="4" borderId="56" xfId="0" applyFill="1" applyBorder="1" applyAlignment="1">
      <alignment vertical="top" wrapText="1"/>
    </xf>
    <xf numFmtId="0" fontId="6"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12" xfId="0" applyBorder="1" applyAlignment="1">
      <alignment horizontal="left" vertical="top" wrapText="1"/>
    </xf>
    <xf numFmtId="0" fontId="0" fillId="0" borderId="16" xfId="0" applyBorder="1" applyAlignment="1">
      <alignment horizontal="left" vertical="top" wrapText="1"/>
    </xf>
    <xf numFmtId="0" fontId="0" fillId="3" borderId="52" xfId="0" applyFill="1" applyBorder="1" applyAlignment="1">
      <alignment horizontal="left" vertical="top" wrapText="1"/>
    </xf>
    <xf numFmtId="0" fontId="9" fillId="3" borderId="52" xfId="0" applyFont="1" applyFill="1" applyBorder="1" applyAlignment="1">
      <alignment horizontal="left" vertical="top" wrapText="1"/>
    </xf>
    <xf numFmtId="0" fontId="9" fillId="3" borderId="12" xfId="0" applyFont="1" applyFill="1" applyBorder="1" applyAlignment="1">
      <alignment horizontal="left" vertical="top" wrapText="1"/>
    </xf>
    <xf numFmtId="0" fontId="9" fillId="3" borderId="53" xfId="0" applyFont="1" applyFill="1" applyBorder="1" applyAlignment="1">
      <alignment horizontal="left" vertical="top" wrapText="1"/>
    </xf>
    <xf numFmtId="0" fontId="6" fillId="2" borderId="49" xfId="0" applyFont="1" applyFill="1" applyBorder="1" applyAlignment="1">
      <alignment horizontal="left" vertical="top" wrapText="1"/>
    </xf>
    <xf numFmtId="0" fontId="6" fillId="2" borderId="0" xfId="0" applyFont="1" applyFill="1" applyBorder="1" applyAlignment="1">
      <alignment horizontal="left" vertical="top" wrapText="1"/>
    </xf>
    <xf numFmtId="0" fontId="0" fillId="2" borderId="0" xfId="0" applyFill="1" applyBorder="1" applyAlignment="1">
      <alignment horizontal="left" vertical="top" wrapText="1"/>
    </xf>
    <xf numFmtId="0" fontId="0" fillId="2" borderId="28" xfId="0" applyFill="1" applyBorder="1" applyAlignment="1">
      <alignment horizontal="left" vertical="top" wrapText="1"/>
    </xf>
    <xf numFmtId="0" fontId="6" fillId="2" borderId="54" xfId="0" applyFont="1" applyFill="1" applyBorder="1" applyAlignment="1">
      <alignment horizontal="left" vertical="top" wrapText="1"/>
    </xf>
    <xf numFmtId="0" fontId="6" fillId="2" borderId="41" xfId="0" applyFont="1" applyFill="1" applyBorder="1" applyAlignment="1">
      <alignment horizontal="left" vertical="top" wrapText="1"/>
    </xf>
    <xf numFmtId="0" fontId="6" fillId="2" borderId="28" xfId="0" applyFont="1" applyFill="1" applyBorder="1" applyAlignment="1">
      <alignment horizontal="left" vertical="top" wrapText="1"/>
    </xf>
    <xf numFmtId="0" fontId="6" fillId="2" borderId="24" xfId="0" applyFont="1" applyFill="1" applyBorder="1" applyAlignment="1">
      <alignment horizontal="left" vertical="top" wrapText="1"/>
    </xf>
    <xf numFmtId="0" fontId="6" fillId="2" borderId="11" xfId="0" applyFont="1" applyFill="1" applyBorder="1" applyAlignment="1">
      <alignment horizontal="left" vertical="top" wrapText="1"/>
    </xf>
    <xf numFmtId="0" fontId="6" fillId="2" borderId="58" xfId="0" applyFont="1" applyFill="1" applyBorder="1" applyAlignment="1">
      <alignment horizontal="left" vertical="top" wrapText="1"/>
    </xf>
    <xf numFmtId="0" fontId="0" fillId="0" borderId="49" xfId="0" applyBorder="1" applyAlignment="1">
      <alignment horizontal="left" vertical="top" wrapText="1"/>
    </xf>
    <xf numFmtId="0" fontId="0" fillId="0" borderId="54" xfId="0" applyBorder="1" applyAlignment="1">
      <alignment horizontal="left" vertical="top" wrapText="1"/>
    </xf>
    <xf numFmtId="0" fontId="6" fillId="15" borderId="12" xfId="0" applyFont="1" applyFill="1" applyBorder="1" applyAlignment="1">
      <alignment horizontal="left" vertical="top" wrapText="1"/>
    </xf>
    <xf numFmtId="0" fontId="0" fillId="15" borderId="12" xfId="0" applyFill="1" applyBorder="1" applyAlignment="1">
      <alignment horizontal="left" vertical="top" wrapText="1"/>
    </xf>
    <xf numFmtId="0" fontId="0" fillId="15" borderId="53" xfId="0" applyFill="1" applyBorder="1" applyAlignment="1">
      <alignment horizontal="left" vertical="top" wrapText="1"/>
    </xf>
    <xf numFmtId="0" fontId="0" fillId="3" borderId="12" xfId="0" applyFill="1" applyBorder="1" applyAlignment="1">
      <alignment horizontal="left" vertical="center" wrapText="1"/>
    </xf>
    <xf numFmtId="0" fontId="0" fillId="3" borderId="53" xfId="0" applyFill="1" applyBorder="1" applyAlignment="1">
      <alignment horizontal="left" vertical="center" wrapText="1"/>
    </xf>
    <xf numFmtId="0" fontId="4" fillId="0" borderId="0" xfId="1" applyAlignment="1" applyProtection="1">
      <alignment horizontal="right" wrapText="1"/>
    </xf>
    <xf numFmtId="0" fontId="12" fillId="4" borderId="57" xfId="0" applyFont="1" applyFill="1" applyBorder="1" applyAlignment="1">
      <alignment vertical="top" wrapText="1"/>
    </xf>
    <xf numFmtId="0" fontId="0" fillId="4" borderId="0" xfId="0" applyFill="1" applyBorder="1" applyAlignment="1">
      <alignment vertical="top" wrapText="1"/>
    </xf>
    <xf numFmtId="0" fontId="6" fillId="7" borderId="59" xfId="0" applyFont="1" applyFill="1" applyBorder="1" applyAlignment="1">
      <alignment horizontal="left" wrapText="1"/>
    </xf>
    <xf numFmtId="0" fontId="0" fillId="7" borderId="60" xfId="0" applyFill="1" applyBorder="1" applyAlignment="1">
      <alignment horizontal="left" wrapText="1"/>
    </xf>
    <xf numFmtId="0" fontId="6" fillId="3" borderId="49" xfId="0" applyFont="1" applyFill="1" applyBorder="1" applyAlignment="1">
      <alignment horizontal="left" vertical="top" wrapText="1"/>
    </xf>
    <xf numFmtId="0" fontId="0" fillId="3" borderId="49" xfId="0" applyFill="1" applyBorder="1" applyAlignment="1">
      <alignment horizontal="left" vertical="top" wrapText="1"/>
    </xf>
    <xf numFmtId="0" fontId="0" fillId="3" borderId="54" xfId="0" applyFill="1" applyBorder="1" applyAlignment="1">
      <alignment horizontal="left" vertical="top" wrapText="1"/>
    </xf>
    <xf numFmtId="0" fontId="3" fillId="4" borderId="61" xfId="0" applyFont="1" applyFill="1" applyBorder="1" applyAlignment="1">
      <alignment wrapText="1"/>
    </xf>
    <xf numFmtId="0" fontId="0" fillId="4" borderId="7" xfId="0" applyFill="1" applyBorder="1" applyAlignment="1">
      <alignment wrapText="1"/>
    </xf>
    <xf numFmtId="0" fontId="0" fillId="4" borderId="62" xfId="0" applyFill="1" applyBorder="1" applyAlignment="1">
      <alignment wrapText="1"/>
    </xf>
    <xf numFmtId="0" fontId="0" fillId="4" borderId="9" xfId="0" applyFill="1" applyBorder="1" applyAlignment="1">
      <alignment wrapText="1"/>
    </xf>
  </cellXfs>
  <cellStyles count="5">
    <cellStyle name="Hyperlink" xfId="1" builtinId="8"/>
    <cellStyle name="Hyperlink 2" xfId="2"/>
    <cellStyle name="Normal" xfId="0" builtinId="0"/>
    <cellStyle name="Normal 2" xfId="3"/>
    <cellStyle name="Percent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19049</xdr:rowOff>
    </xdr:from>
    <xdr:to>
      <xdr:col>13</xdr:col>
      <xdr:colOff>0</xdr:colOff>
      <xdr:row>96</xdr:row>
      <xdr:rowOff>0</xdr:rowOff>
    </xdr:to>
    <xdr:sp macro="" textlink="">
      <xdr:nvSpPr>
        <xdr:cNvPr id="8193" name="Text Box 1">
          <a:extLst>
            <a:ext uri="{FF2B5EF4-FFF2-40B4-BE49-F238E27FC236}">
              <a16:creationId xmlns:a16="http://schemas.microsoft.com/office/drawing/2014/main" id="{00000000-0008-0000-0300-000001200000}"/>
            </a:ext>
          </a:extLst>
        </xdr:cNvPr>
        <xdr:cNvSpPr txBox="1">
          <a:spLocks noChangeArrowheads="1"/>
        </xdr:cNvSpPr>
      </xdr:nvSpPr>
      <xdr:spPr bwMode="auto">
        <a:xfrm>
          <a:off x="0" y="361949"/>
          <a:ext cx="8153400" cy="15211426"/>
        </a:xfrm>
        <a:prstGeom prst="rect">
          <a:avLst/>
        </a:prstGeom>
        <a:solidFill>
          <a:srgbClr val="CCFFFF"/>
        </a:solidFill>
        <a:ln w="9525">
          <a:solidFill>
            <a:srgbClr val="000000"/>
          </a:solidFill>
          <a:miter lim="800000"/>
          <a:headEnd/>
          <a:tailEnd/>
        </a:ln>
      </xdr:spPr>
      <xdr:txBody>
        <a:bodyPr vertOverflow="clip" wrap="square" lIns="27432" tIns="22860" rIns="0" bIns="0" anchor="t" upright="1"/>
        <a:lstStyle/>
        <a:p>
          <a:pPr algn="l" rtl="0">
            <a:lnSpc>
              <a:spcPts val="1100"/>
            </a:lnSpc>
            <a:defRPr sz="1000"/>
          </a:pPr>
          <a:r>
            <a:rPr lang="en-US" sz="1000" b="0" i="0" u="none" strike="noStrike" baseline="0">
              <a:solidFill>
                <a:srgbClr val="000000"/>
              </a:solidFill>
              <a:latin typeface="Arial"/>
              <a:cs typeface="Arial"/>
            </a:rPr>
            <a:t>The "Disposition" column must be populated unless the comment is marked as Retracted or Withdrawn or the Disposition Comment column identifies the row as a duplicate of another comment line for which a disposition comment is provided.</a:t>
          </a:r>
          <a:br>
            <a:rPr lang="en-US" sz="1000" b="0" i="0" u="none" strike="noStrike" baseline="0">
              <a:solidFill>
                <a:srgbClr val="000000"/>
              </a:solidFill>
              <a:latin typeface="Arial"/>
              <a:cs typeface="Arial"/>
            </a:rPr>
          </a:br>
          <a:br>
            <a:rPr lang="en-US" sz="1000" b="0" i="0" u="none" strike="noStrike" baseline="0">
              <a:solidFill>
                <a:srgbClr val="000000"/>
              </a:solidFill>
              <a:latin typeface="Arial"/>
              <a:cs typeface="Arial"/>
            </a:rPr>
          </a:br>
          <a:r>
            <a:rPr lang="en-US" sz="1000" b="0" i="0" u="none" strike="noStrike" baseline="0">
              <a:solidFill>
                <a:srgbClr val="000000"/>
              </a:solidFill>
              <a:latin typeface="Arial"/>
              <a:cs typeface="Arial"/>
            </a:rPr>
            <a:t>Note that "Referred and Tracked", "Pending Input from Submitter" and "Pending Input from Work Group" values are not considered final.  These values cannot be present in the final disposition spreadsheet for Normative or DSTU ballots.</a:t>
          </a:r>
          <a:br>
            <a:rPr lang="en-US" sz="1000" b="0" i="0" u="none" strike="noStrike" baseline="0">
              <a:solidFill>
                <a:srgbClr val="000000"/>
              </a:solidFill>
              <a:latin typeface="Arial"/>
              <a:cs typeface="Arial"/>
            </a:rPr>
          </a:br>
          <a:br>
            <a:rPr lang="en-US" sz="1000" b="0" i="0" u="none" strike="noStrike" baseline="0">
              <a:solidFill>
                <a:srgbClr val="000000"/>
              </a:solidFill>
              <a:latin typeface="Arial"/>
              <a:cs typeface="Arial"/>
            </a:rPr>
          </a:br>
          <a:r>
            <a:rPr lang="en-US" sz="1000" b="0" i="0" u="none" strike="noStrike" baseline="0">
              <a:solidFill>
                <a:srgbClr val="000000"/>
              </a:solidFill>
              <a:latin typeface="Arial"/>
              <a:cs typeface="Arial"/>
            </a:rPr>
            <a:t>Values for this column must be one of the following:</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1" i="0" u="none" strike="noStrike" baseline="0">
              <a:solidFill>
                <a:srgbClr val="000000"/>
              </a:solidFill>
              <a:latin typeface="Arial"/>
              <a:cs typeface="Arial"/>
            </a:rPr>
            <a:t>Negative Ballot line item without Comment</a:t>
          </a:r>
        </a:p>
        <a:p>
          <a:pPr algn="l" rtl="0">
            <a:lnSpc>
              <a:spcPts val="1100"/>
            </a:lnSpc>
            <a:defRPr sz="1000"/>
          </a:pPr>
          <a:r>
            <a:rPr lang="en-US" sz="1000" b="0" i="0" u="none" strike="noStrike" baseline="0">
              <a:solidFill>
                <a:srgbClr val="000000"/>
              </a:solidFill>
              <a:latin typeface="Arial"/>
              <a:cs typeface="Arial"/>
            </a:rPr>
            <a:t>Per HL7 ER </a:t>
          </a:r>
          <a:r>
            <a:rPr lang="en-US" sz="1000" b="0" i="0" u="none" strike="noStrike" baseline="0">
              <a:solidFill>
                <a:srgbClr val="000000"/>
              </a:solidFill>
              <a:effectLst/>
              <a:latin typeface="Arial"/>
              <a:ea typeface="+mn-ea"/>
              <a:cs typeface="Arial"/>
            </a:rPr>
            <a:t>§02.09.01.03</a:t>
          </a:r>
          <a:r>
            <a:rPr lang="en-US" sz="1000" b="0" i="0" u="none" strike="noStrike" baseline="0">
              <a:solidFill>
                <a:srgbClr val="000000"/>
              </a:solidFill>
              <a:latin typeface="Arial"/>
              <a:cs typeface="Arial"/>
            </a:rPr>
            <a:t> "</a:t>
          </a:r>
          <a:r>
            <a:rPr lang="en-US" sz="1000" b="0" i="0" u="none" strike="noStrike" baseline="0">
              <a:solidFill>
                <a:srgbClr val="000000"/>
              </a:solidFill>
              <a:effectLst/>
              <a:latin typeface="Arial"/>
              <a:ea typeface="+mn-ea"/>
              <a:cs typeface="Arial"/>
            </a:rPr>
            <a:t>a negative ballot not accompanied by comments shall not be considered.  Such ballots ... will be recorded as a “negative without comment” for the purposes of establishing a quorum and reporting to ANSI.</a:t>
          </a:r>
          <a:r>
            <a:rPr lang="en-US" sz="1000" b="0" i="0" u="none" strike="noStrike" baseline="0">
              <a:solidFill>
                <a:srgbClr val="000000"/>
              </a:solidFill>
              <a:latin typeface="Arial"/>
              <a:cs typeface="Arial"/>
            </a:rPr>
            <a:t>" Any negative line item without a viable comment or proposed solution shall be ignored.</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1" i="0" u="none" strike="noStrike" baseline="0">
              <a:solidFill>
                <a:srgbClr val="000000"/>
              </a:solidFill>
              <a:latin typeface="Arial"/>
              <a:cs typeface="Arial"/>
            </a:rPr>
            <a:t>Applicable to All Ballot Comments (Affirmative and Negative)</a:t>
          </a:r>
        </a:p>
        <a:p>
          <a:pPr algn="l" rtl="0">
            <a:lnSpc>
              <a:spcPts val="1100"/>
            </a:lnSpc>
            <a:defRPr sz="1000"/>
          </a:pPr>
          <a:r>
            <a:rPr lang="en-US" sz="1000" b="1" i="0" u="none" strike="noStrike" baseline="0">
              <a:solidFill>
                <a:srgbClr val="000000"/>
              </a:solidFill>
              <a:latin typeface="Arial"/>
              <a:cs typeface="Arial"/>
            </a:rPr>
            <a:t>1. Persuasive</a:t>
          </a:r>
          <a:r>
            <a:rPr lang="en-US" sz="1000" b="0" i="0" u="none" strike="noStrike" baseline="0">
              <a:solidFill>
                <a:srgbClr val="000000"/>
              </a:solidFill>
              <a:latin typeface="Arial"/>
              <a:cs typeface="Arial"/>
            </a:rPr>
            <a:t>.  A majority of the WG has accepted the ballot comment as submitted and will make the appropriate change in the next ballot cycle.  At this point the comment is considered resolved and the corresponding cell in the "Withdrawn" column should be marked appropriately.  </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For Normative Ballot negative line items HL7 Essential Requirements (ER) §02.09.01.03 states that "</a:t>
          </a:r>
          <a:r>
            <a:rPr lang="en-US" sz="1000" b="0" i="0" u="none" strike="noStrike" baseline="0">
              <a:solidFill>
                <a:srgbClr val="000000"/>
              </a:solidFill>
              <a:effectLst/>
              <a:latin typeface="Arial"/>
              <a:ea typeface="+mn-ea"/>
              <a:cs typeface="Arial"/>
            </a:rPr>
            <a:t>Where a majority of the Work Group voting on reconciliation agrees that the position expressed by the negative response is persuasive, the changes recommended by the comment shall be incorporated into the specification as reasonable and necessary revisions.  The submitter may choose to withdraw their negative in favor of an affirmative; if not, the response shall be recorded and reported to ANSI as a resolved negative given that the submitter’s concern has been satisfied by the adoption of their recommended solution.</a:t>
          </a:r>
          <a:r>
            <a:rPr lang="en-US" sz="1000" b="0" i="0" u="none" strike="noStrike" baseline="0">
              <a:solidFill>
                <a:srgbClr val="000000"/>
              </a:solidFill>
              <a:latin typeface="Arial"/>
              <a:cs typeface="Arial"/>
            </a:rPr>
            <a:t>"  </a:t>
          </a:r>
        </a:p>
        <a:p>
          <a:pPr algn="l" rtl="0">
            <a:lnSpc>
              <a:spcPts val="1100"/>
            </a:lnSpc>
            <a:defRPr sz="1000"/>
          </a:pPr>
          <a:r>
            <a:rPr lang="en-US" sz="1000" b="0" i="0" u="none" strike="noStrike" baseline="0">
              <a:solidFill>
                <a:srgbClr val="000000"/>
              </a:solidFill>
              <a:latin typeface="Arial"/>
              <a:cs typeface="Arial"/>
            </a:rPr>
            <a:t>  </a:t>
          </a:r>
        </a:p>
        <a:p>
          <a:pPr algn="l" rtl="0">
            <a:lnSpc>
              <a:spcPts val="1100"/>
            </a:lnSpc>
            <a:defRPr sz="1000"/>
          </a:pPr>
          <a:r>
            <a:rPr lang="en-US" sz="1000" b="1" i="0" u="none" strike="noStrike" baseline="0">
              <a:solidFill>
                <a:srgbClr val="000000"/>
              </a:solidFill>
              <a:latin typeface="Arial"/>
              <a:cs typeface="Arial"/>
            </a:rPr>
            <a:t>2. Persuasive with Mod</a:t>
          </a:r>
          <a:r>
            <a:rPr lang="en-US" sz="1000" b="0" i="0" u="none" strike="noStrike" baseline="0">
              <a:solidFill>
                <a:srgbClr val="000000"/>
              </a:solidFill>
              <a:latin typeface="Arial"/>
              <a:cs typeface="Arial"/>
            </a:rPr>
            <a:t>.  A majority of the WG believes the ballot comment has merit, but has changed the submitter's proposed solution.  </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Example scenarios include, but are not limited to;</a:t>
          </a:r>
        </a:p>
        <a:p>
          <a:pPr algn="l" rtl="0">
            <a:lnSpc>
              <a:spcPts val="1100"/>
            </a:lnSpc>
            <a:defRPr sz="1000"/>
          </a:pPr>
          <a:r>
            <a:rPr lang="en-US" sz="1000" b="0" i="0" u="none" strike="noStrike" baseline="0">
              <a:solidFill>
                <a:srgbClr val="000000"/>
              </a:solidFill>
              <a:latin typeface="Arial"/>
              <a:cs typeface="Arial"/>
            </a:rPr>
            <a:t>-The WG has accepted the intent of the ballot comment, but has changed the proposed solution </a:t>
          </a:r>
        </a:p>
        <a:p>
          <a:pPr algn="l" rtl="0">
            <a:lnSpc>
              <a:spcPts val="1100"/>
            </a:lnSpc>
            <a:defRPr sz="1000"/>
          </a:pPr>
          <a:r>
            <a:rPr lang="en-US" sz="1000" b="0" i="0" u="none" strike="noStrike" baseline="0">
              <a:solidFill>
                <a:srgbClr val="000000"/>
              </a:solidFill>
              <a:latin typeface="Arial"/>
              <a:cs typeface="Arial"/>
            </a:rPr>
            <a:t>-The WG has accepted part of the ballot comment, and will make a change to the standard; the other part was declared not persuasive </a:t>
          </a:r>
        </a:p>
        <a:p>
          <a:pPr algn="l" rtl="0">
            <a:lnSpc>
              <a:spcPts val="1100"/>
            </a:lnSpc>
            <a:defRPr sz="1000"/>
          </a:pPr>
          <a:r>
            <a:rPr lang="en-US" sz="1000" b="0" i="0" u="none" strike="noStrike" baseline="0">
              <a:solidFill>
                <a:srgbClr val="000000"/>
              </a:solidFill>
              <a:latin typeface="Arial"/>
              <a:cs typeface="Arial"/>
            </a:rPr>
            <a:t>-The WG has accepted part of the ballot comment, and will make a change to the standard; the other part may be persuasive but is out of scope </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The standard will be changed accordingly in the next ballot cycle. The nature of, or reason for, the modification is reflected in the Disposition Comments.  In the case of a Normative Ballot this action does not fully met the requirements of declaring the comment persuasive per HL7 ER </a:t>
          </a:r>
          <a:r>
            <a:rPr lang="en-US" sz="1000" b="0" i="0" u="none" strike="noStrike" baseline="0">
              <a:solidFill>
                <a:srgbClr val="000000"/>
              </a:solidFill>
              <a:effectLst/>
              <a:latin typeface="Arial"/>
              <a:ea typeface="+mn-ea"/>
              <a:cs typeface="Arial"/>
            </a:rPr>
            <a:t>§02.09.01.03.  Therefore; the decision to support the resolution proposed by the WG by withdrawing the negative is solely at the discretioin of the submitter.  For non-Normative Ballots the negative comment may be marked as withdrawn or resolved.</a:t>
          </a: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  </a:t>
          </a:r>
        </a:p>
        <a:p>
          <a:pPr algn="l" rtl="0">
            <a:lnSpc>
              <a:spcPts val="1100"/>
            </a:lnSpc>
            <a:defRPr sz="1000"/>
          </a:pPr>
          <a:r>
            <a:rPr lang="en-US" sz="1000" b="1" i="0" u="none" strike="noStrike" baseline="0">
              <a:solidFill>
                <a:srgbClr val="000000"/>
              </a:solidFill>
              <a:latin typeface="Arial"/>
              <a:cs typeface="Arial"/>
            </a:rPr>
            <a:t>3. Not Persuasive</a:t>
          </a:r>
          <a:r>
            <a:rPr lang="en-US" sz="1000" b="0" i="0" u="none" strike="noStrike" baseline="0">
              <a:solidFill>
                <a:srgbClr val="000000"/>
              </a:solidFill>
              <a:latin typeface="Arial"/>
              <a:cs typeface="Arial"/>
            </a:rPr>
            <a:t>.  The WG does not believe the ballot comment has merit or is unclear. For non-Normative Ballots, the decision of the WG is final.  The change proposed will not be incorporated into the ballot material. The WG must indicate in Disposition Comments their rationale for declaring the comment Not Persuasive. The </a:t>
          </a:r>
          <a:r>
            <a:rPr lang="en-US" sz="1000" b="0" i="0" u="none" strike="noStrike" baseline="0">
              <a:solidFill>
                <a:srgbClr val="000000"/>
              </a:solidFill>
              <a:effectLst/>
              <a:latin typeface="Arial"/>
              <a:ea typeface="+mn-ea"/>
              <a:cs typeface="Arial"/>
            </a:rPr>
            <a:t>HL7 ER §02.09.01.02 states "A negative response should be considered not persuasive if it deals with processes or issues not in the purview of the Work Group responsible for ballot content; suggests the use of alternate methodologies or solutions; or questions the validity of the approach or the expertise of the developers." </a:t>
          </a:r>
          <a:endParaRPr lang="en-US" sz="1000" b="0" i="0" u="none" strike="noStrike" baseline="0">
            <a:solidFill>
              <a:srgbClr val="000000"/>
            </a:solidFill>
            <a:latin typeface="Arial"/>
            <a:cs typeface="Arial"/>
          </a:endParaRPr>
        </a:p>
        <a:p>
          <a:pPr algn="l" rtl="0">
            <a:lnSpc>
              <a:spcPts val="1100"/>
            </a:lnSpc>
            <a:defRPr sz="1000"/>
          </a:pPr>
          <a:endParaRPr lang="en-US" sz="1000" b="0" i="0" u="none" strike="noStrike" baseline="0">
            <a:solidFill>
              <a:srgbClr val="000000"/>
            </a:solidFill>
            <a:latin typeface="Arial"/>
            <a:cs typeface="Arial"/>
          </a:endParaRPr>
        </a:p>
        <a:p>
          <a:pPr rtl="0">
            <a:lnSpc>
              <a:spcPts val="1100"/>
            </a:lnSpc>
          </a:pPr>
          <a:r>
            <a:rPr lang="en-US" sz="1000" b="0" i="0" u="none" strike="noStrike" baseline="0">
              <a:solidFill>
                <a:srgbClr val="000000"/>
              </a:solidFill>
              <a:effectLst/>
              <a:latin typeface="Arial"/>
              <a:ea typeface="+mn-ea"/>
              <a:cs typeface="Arial"/>
            </a:rPr>
            <a:t>Example scenarios include, but are not limited to;</a:t>
          </a:r>
          <a:endParaRPr lang="en-US" sz="1000" b="0" i="0" u="none" strike="noStrike" baseline="0">
            <a:solidFill>
              <a:srgbClr val="000000"/>
            </a:solidFill>
            <a:effectLst/>
            <a:latin typeface="Arial"/>
            <a:cs typeface="Arial"/>
          </a:endParaRPr>
        </a:p>
        <a:p>
          <a:pPr rtl="0">
            <a:lnSpc>
              <a:spcPts val="1100"/>
            </a:lnSpc>
          </a:pPr>
          <a:r>
            <a:rPr lang="en-US" sz="1000" b="0" i="0" u="none" strike="noStrike" baseline="0">
              <a:solidFill>
                <a:srgbClr val="000000"/>
              </a:solidFill>
              <a:effectLst/>
              <a:latin typeface="Arial"/>
              <a:ea typeface="+mn-ea"/>
              <a:cs typeface="Arial"/>
            </a:rPr>
            <a:t>-  the submitter has provided a recommendation or comment that the WG deems invalid or unworkable</a:t>
          </a:r>
          <a:endParaRPr lang="en-US" sz="1000" b="0" i="0" u="none" strike="noStrike" baseline="0">
            <a:solidFill>
              <a:srgbClr val="000000"/>
            </a:solidFill>
            <a:effectLst/>
            <a:latin typeface="Arial"/>
            <a:cs typeface="Arial"/>
          </a:endParaRPr>
        </a:p>
        <a:p>
          <a:pPr rtl="0">
            <a:lnSpc>
              <a:spcPts val="1100"/>
            </a:lnSpc>
          </a:pPr>
          <a:r>
            <a:rPr lang="en-US" sz="1000" b="0" i="0" u="none" strike="noStrike" baseline="0">
              <a:solidFill>
                <a:srgbClr val="000000"/>
              </a:solidFill>
              <a:effectLst/>
              <a:latin typeface="Arial"/>
              <a:ea typeface="+mn-ea"/>
              <a:cs typeface="Arial"/>
            </a:rPr>
            <a:t>-  the recommendation/solution provided by the submitter is not clear; the submitter is encouraged to submit a proposal on a future ballot </a:t>
          </a:r>
          <a:endParaRPr lang="en-US" sz="1000" b="0" i="0" u="none" strike="noStrike" baseline="0">
            <a:solidFill>
              <a:srgbClr val="000000"/>
            </a:solidFill>
            <a:effectLst/>
            <a:latin typeface="Arial"/>
            <a:cs typeface="Arial"/>
          </a:endParaRP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For Normative Ballot negative line items HL7 ER </a:t>
          </a:r>
          <a:r>
            <a:rPr lang="en-US" sz="1000" b="0" i="0" u="none" strike="noStrike" baseline="0">
              <a:solidFill>
                <a:srgbClr val="000000"/>
              </a:solidFill>
              <a:effectLst/>
              <a:latin typeface="Arial"/>
              <a:ea typeface="+mn-ea"/>
              <a:cs typeface="Arial"/>
            </a:rPr>
            <a:t>§02.09.01.02</a:t>
          </a:r>
          <a:r>
            <a:rPr lang="en-US" sz="1000" b="0" i="0" u="none" strike="noStrike" baseline="0">
              <a:solidFill>
                <a:srgbClr val="000000"/>
              </a:solidFill>
              <a:latin typeface="Arial"/>
              <a:cs typeface="Arial"/>
            </a:rPr>
            <a:t> states "</a:t>
          </a:r>
          <a:r>
            <a:rPr lang="en-US" sz="1000" b="0" i="0" u="none" strike="noStrike" baseline="0">
              <a:solidFill>
                <a:srgbClr val="000000"/>
              </a:solidFill>
              <a:effectLst/>
              <a:latin typeface="Arial"/>
              <a:ea typeface="+mn-ea"/>
              <a:cs typeface="Arial"/>
            </a:rPr>
            <a:t>Approval of a motion to declare a negative response not persuasive shall require an affirmative majority vote of the combined affirmative and negative votes cast by the Work Group during reconciliation.  The submitter of a negative response declared not persuasive shall be advised of the disposition of their response and the reasons therefore.  The submitter may choose to withdraw their negative in favor of an affirmative or abstention; otherwise, the response shall be recorded and reported to ANSI as an unresolved negative." </a:t>
          </a:r>
          <a:endParaRPr lang="en-US" sz="1000" b="0" i="0" u="none" strike="noStrike" baseline="0">
            <a:solidFill>
              <a:srgbClr val="000000"/>
            </a:solidFill>
            <a:latin typeface="Arial"/>
            <a:cs typeface="Arial"/>
          </a:endParaRP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For a Normative Ballot the ballot submitter has the option to appeal this decision: HL7 ER </a:t>
          </a:r>
          <a:r>
            <a:rPr lang="en-US" sz="1000" b="0" i="0" u="none" strike="noStrike" baseline="0">
              <a:solidFill>
                <a:srgbClr val="000000"/>
              </a:solidFill>
              <a:effectLst/>
              <a:latin typeface="Arial"/>
              <a:ea typeface="+mn-ea"/>
              <a:cs typeface="Arial"/>
            </a:rPr>
            <a:t>§02.13</a:t>
          </a:r>
          <a:r>
            <a:rPr lang="en-US" sz="1000" b="0" i="0" u="none" strike="noStrike" baseline="0">
              <a:solidFill>
                <a:srgbClr val="000000"/>
              </a:solidFill>
              <a:latin typeface="Arial"/>
              <a:cs typeface="Arial"/>
            </a:rPr>
            <a:t>.  </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1" i="0" u="none" strike="noStrike" baseline="0">
              <a:solidFill>
                <a:srgbClr val="000000"/>
              </a:solidFill>
              <a:latin typeface="Arial"/>
              <a:cs typeface="Arial"/>
            </a:rPr>
            <a:t>4. Not Persuasive with Mod</a:t>
          </a:r>
          <a:r>
            <a:rPr lang="en-US" sz="1000" b="0" i="0" u="none" strike="noStrike" baseline="0">
              <a:solidFill>
                <a:srgbClr val="000000"/>
              </a:solidFill>
              <a:latin typeface="Arial"/>
              <a:cs typeface="Arial"/>
            </a:rPr>
            <a:t>.  The comment was declared not persuasive (see 3. above) by the WG; however, the WG has agreed to make certain modifications to the ballot material based on this comment.  For example, adding additional explanatory text.  The proposed changes suggested by the comment deemed not persuaive will not be made to the ballot material. For non-Normative Ballots the decision of the WG is final. The WG must indicate in Disposition Comments their rationale for declaring the comment Not Persuasive.  For a Normative Ballot the submitter has the option to appeal this decision</a:t>
          </a:r>
          <a:r>
            <a:rPr lang="en-US" sz="1000" b="0" i="0" u="none" strike="noStrike" baseline="0">
              <a:solidFill>
                <a:srgbClr val="000000"/>
              </a:solidFill>
              <a:effectLst/>
              <a:latin typeface="Arial"/>
              <a:ea typeface="+mn-ea"/>
              <a:cs typeface="Arial"/>
            </a:rPr>
            <a:t>: HL7 ER §02.13.</a:t>
          </a: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  </a:t>
          </a:r>
        </a:p>
        <a:p>
          <a:pPr>
            <a:lnSpc>
              <a:spcPts val="1100"/>
            </a:lnSpc>
          </a:pPr>
          <a:r>
            <a:rPr lang="en-US" sz="1000" b="1" i="0" u="none" strike="noStrike" baseline="0">
              <a:solidFill>
                <a:srgbClr val="000000"/>
              </a:solidFill>
              <a:latin typeface="Arial"/>
              <a:cs typeface="Arial"/>
            </a:rPr>
            <a:t>5. Not Related</a:t>
          </a:r>
          <a:r>
            <a:rPr lang="en-US" sz="1000" b="0" i="0" u="none" strike="noStrike" baseline="0">
              <a:solidFill>
                <a:srgbClr val="000000"/>
              </a:solidFill>
              <a:latin typeface="Arial"/>
              <a:cs typeface="Arial"/>
            </a:rPr>
            <a:t>.  Although this disposition is applicable to all ballot types; in the case of a Normative Ballot </a:t>
          </a:r>
          <a:r>
            <a:rPr lang="en-US" sz="1000" b="0" i="0" u="none" strike="noStrike" baseline="0">
              <a:solidFill>
                <a:srgbClr val="000000"/>
              </a:solidFill>
              <a:effectLst/>
              <a:latin typeface="Arial"/>
              <a:ea typeface="+mn-ea"/>
              <a:cs typeface="Arial"/>
            </a:rPr>
            <a:t>HL7 ER §02.09.01.01</a:t>
          </a:r>
          <a:r>
            <a:rPr lang="en-US" sz="1000" b="0" i="0" u="none" strike="noStrike" baseline="0">
              <a:solidFill>
                <a:srgbClr val="000000"/>
              </a:solidFill>
              <a:latin typeface="Arial"/>
              <a:cs typeface="Arial"/>
            </a:rPr>
            <a:t> states: </a:t>
          </a:r>
        </a:p>
        <a:p>
          <a:pPr>
            <a:lnSpc>
              <a:spcPts val="1100"/>
            </a:lnSpc>
          </a:pPr>
          <a:endParaRPr lang="en-US" sz="1000" b="0" i="0" u="none" strike="noStrike" baseline="0">
            <a:solidFill>
              <a:srgbClr val="000000"/>
            </a:solidFill>
            <a:latin typeface="Arial"/>
            <a:cs typeface="Arial"/>
          </a:endParaRPr>
        </a:p>
        <a:p>
          <a:pPr>
            <a:lnSpc>
              <a:spcPts val="1100"/>
            </a:lnSpc>
          </a:pPr>
          <a:r>
            <a:rPr lang="en-US" sz="1000" b="0" i="0" u="none" strike="noStrike" baseline="0">
              <a:solidFill>
                <a:srgbClr val="000000"/>
              </a:solidFill>
              <a:latin typeface="Arial"/>
              <a:cs typeface="Arial"/>
            </a:rPr>
            <a:t>"</a:t>
          </a:r>
          <a:r>
            <a:rPr lang="en-US" sz="1000" b="0" i="0" u="none" strike="noStrike" baseline="0">
              <a:solidFill>
                <a:srgbClr val="000000"/>
              </a:solidFill>
              <a:effectLst/>
              <a:latin typeface="Arial"/>
              <a:ea typeface="+mn-ea"/>
              <a:cs typeface="Arial"/>
            </a:rPr>
            <a:t>A negative response should be considered not related if it deals with issues or functionality that is beyond the scope of or is, in the considered opinion of the Work Group, clearly not related to the ballot subject matter.  Approval of a motion to declare a negative response not related shall require an affirmative majority vote of the combined affirmative and negative votes cast by the Work Group during reconciliation.  Negative responses declared not related shall be recorded and reported to ANSI as a “negative without comment” and shall not impede progress of the ballot. </a:t>
          </a:r>
        </a:p>
        <a:p>
          <a:endParaRPr lang="en-US" sz="1000" b="0" i="0" u="none" strike="noStrike" baseline="0">
            <a:solidFill>
              <a:srgbClr val="000000"/>
            </a:solidFill>
            <a:effectLst/>
            <a:latin typeface="Arial"/>
            <a:ea typeface="+mn-ea"/>
            <a:cs typeface="Arial"/>
          </a:endParaRPr>
        </a:p>
        <a:p>
          <a:r>
            <a:rPr lang="en-US" sz="1000" b="0" i="0" u="none" strike="noStrike" baseline="0">
              <a:solidFill>
                <a:srgbClr val="000000"/>
              </a:solidFill>
              <a:effectLst/>
              <a:latin typeface="Arial"/>
              <a:ea typeface="+mn-ea"/>
              <a:cs typeface="Arial"/>
            </a:rPr>
            <a:t>Those items declared not related shall become recommended actions for the development of new or revision of existing HL7 ANS. The submitter of a negative response declared not related shall be advised of the disposition of their response and the reasons therefore.  No further action is required.</a:t>
          </a:r>
          <a:r>
            <a:rPr lang="en-US" sz="1000" b="0" i="0" u="none" strike="noStrike" baseline="0">
              <a:solidFill>
                <a:srgbClr val="000000"/>
              </a:solidFill>
              <a:latin typeface="Arial"/>
              <a:cs typeface="Arial"/>
            </a:rPr>
            <a:t>"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The decision of the WG is final and requires no vote on non-Normative Ballot items.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Example scenarios include, but are not limited to;</a:t>
          </a:r>
        </a:p>
        <a:p>
          <a:pPr algn="l" rtl="0">
            <a:defRPr sz="1000"/>
          </a:pPr>
          <a:r>
            <a:rPr lang="en-US" sz="1000" b="0" i="0" u="none" strike="noStrike" baseline="0">
              <a:solidFill>
                <a:srgbClr val="000000"/>
              </a:solidFill>
              <a:latin typeface="Arial"/>
              <a:cs typeface="Arial"/>
            </a:rPr>
            <a:t>- the submitter is commenting on a portion of the ballot material that is not part of the current ballot </a:t>
          </a:r>
        </a:p>
        <a:p>
          <a:pPr algn="l" rtl="0">
            <a:defRPr sz="1000"/>
          </a:pPr>
          <a:r>
            <a:rPr lang="en-US" sz="1000" b="0" i="0" u="none" strike="noStrike" baseline="0">
              <a:solidFill>
                <a:srgbClr val="000000"/>
              </a:solidFill>
              <a:latin typeface="Arial"/>
              <a:cs typeface="Arial"/>
            </a:rPr>
            <a:t>- the submitter's comments may be persuasive but is beyond the scope of the material  in the ballot cycle. </a:t>
          </a:r>
        </a:p>
        <a:p>
          <a:pPr algn="l" rtl="0">
            <a:defRPr sz="1000"/>
          </a:pPr>
          <a:r>
            <a:rPr lang="en-US" sz="1000" b="0" i="0" u="none" strike="noStrike" baseline="0">
              <a:solidFill>
                <a:srgbClr val="000000"/>
              </a:solidFill>
              <a:latin typeface="Arial"/>
              <a:cs typeface="Arial"/>
            </a:rPr>
            <a:t>- the submitter is commenting on something that is not part of the domain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6.  Referred and Tracked</a:t>
          </a:r>
          <a:r>
            <a:rPr lang="en-US" sz="1000" b="0" i="0" u="none" strike="noStrike" baseline="0">
              <a:solidFill>
                <a:srgbClr val="000000"/>
              </a:solidFill>
              <a:latin typeface="Arial"/>
              <a:cs typeface="Arial"/>
            </a:rPr>
            <a:t>.  This should be used in circumstances when a comment was submitted to your WG in error and should have been submitted to another WG.  If you use this disposition you should also select the name of the WG you referred the comment to under the Column "Referred To".  Note: This disposition is not used for ballots making use of the gForge tracker.  Simply re-assign the dispositioning work group and leave the disposition unspecified.</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7.  Pending Input from Submitter</a:t>
          </a:r>
          <a:r>
            <a:rPr lang="en-US" sz="1000" b="0" i="0" u="none" strike="noStrike" baseline="0">
              <a:solidFill>
                <a:srgbClr val="000000"/>
              </a:solidFill>
              <a:latin typeface="Arial"/>
              <a:cs typeface="Arial"/>
            </a:rPr>
            <a:t>.  This should be used when the WG has read the comment but didn't quite understand it or needs to get more input from the submitter.  By selecting "Pending Input from Submitter" the WG can track and sort their dispositions more accurately. In no case shall a WG seek further input from a submitter of a negative without comment.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8. Pending Input from other WG</a:t>
          </a:r>
          <a:r>
            <a:rPr lang="en-US" sz="1000" b="0" i="0" u="none" strike="noStrike" baseline="0">
              <a:solidFill>
                <a:srgbClr val="000000"/>
              </a:solidFill>
              <a:latin typeface="Arial"/>
              <a:cs typeface="Arial"/>
            </a:rPr>
            <a:t>.  The WG has determined that they cannot give the comment a disposition without further input or a final decision from another WG.  This should be used for comments that do belong to your WG but  require a decision from another WG, such as ARB or MnM.  Use "Disposition WG" to designate the WG providing additional input.</a:t>
          </a:r>
        </a:p>
        <a:p>
          <a:pPr algn="l" rtl="0">
            <a:defRPr sz="1000"/>
          </a:pPr>
          <a:r>
            <a:rPr lang="en-US" sz="1000" b="0" i="0" u="none" strike="noStrike" baseline="0">
              <a:solidFill>
                <a:srgbClr val="000000"/>
              </a:solidFill>
              <a:latin typeface="Arial"/>
              <a:cs typeface="Arial"/>
            </a:rPr>
            <a:t>  </a:t>
          </a:r>
        </a:p>
        <a:p>
          <a:pPr algn="l" rtl="0">
            <a:defRPr sz="1000"/>
          </a:pPr>
          <a:r>
            <a:rPr lang="en-US" sz="1000" b="0" i="0" u="none" strike="noStrike" baseline="0">
              <a:solidFill>
                <a:srgbClr val="000000"/>
              </a:solidFill>
              <a:latin typeface="Arial"/>
              <a:cs typeface="Arial"/>
            </a:rPr>
            <a:t>Applicable only to Affirmative Ballot Comments</a:t>
          </a:r>
        </a:p>
        <a:p>
          <a:pPr algn="l" rtl="0">
            <a:defRPr sz="1000"/>
          </a:pPr>
          <a:r>
            <a:rPr lang="en-US" sz="1000" b="1" i="0" u="none" strike="noStrike" baseline="0">
              <a:solidFill>
                <a:srgbClr val="000000"/>
              </a:solidFill>
              <a:latin typeface="Arial"/>
              <a:cs typeface="Arial"/>
            </a:rPr>
            <a:t>9. Considered for future use</a:t>
          </a:r>
          <a:r>
            <a:rPr lang="en-US" sz="1000" b="0" i="0" u="none" strike="noStrike" baseline="0">
              <a:solidFill>
                <a:srgbClr val="000000"/>
              </a:solidFill>
              <a:latin typeface="Arial"/>
              <a:cs typeface="Arial"/>
            </a:rPr>
            <a:t>.  The WG, or a representative of the WG (editor or task force), has reviewed the affirmative suggestion or comment and has determined that it is not applicable to the ballot material at this point in time.  It will be considered for a future release of the ballot material. This is in keeping with ANSI requirements. The reviewer should comment on the result of the ballot comment consideration.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10. Considered-Question answered</a:t>
          </a:r>
          <a:r>
            <a:rPr lang="en-US" sz="1000" b="0" i="0" u="none" strike="noStrike" baseline="0">
              <a:solidFill>
                <a:srgbClr val="000000"/>
              </a:solidFill>
              <a:latin typeface="Arial"/>
              <a:cs typeface="Arial"/>
            </a:rPr>
            <a:t>.  The WG, or a representative of the WG (editor or task force), has responded to the question affixed to the affirmative line item.  In so doing, the WG has determined that no change will be made to the ballot material at this time. This is in keeping with ANSI requirements.  If appropriate, the topic raised can be recorded for use in a future release of the ballot material.</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11. Considered-No action required</a:t>
          </a:r>
          <a:r>
            <a:rPr lang="en-US" sz="1000" b="0" i="0" u="none" strike="noStrike" baseline="0">
              <a:solidFill>
                <a:srgbClr val="000000"/>
              </a:solidFill>
              <a:latin typeface="Arial"/>
              <a:cs typeface="Arial"/>
            </a:rPr>
            <a:t>. Occasionally people will submit an affirmative comment that does not require an action.  For example, some WG's have received comments of praise for a job well done.  This comment doesn't require any further action on the WG's part, other than to keep up the good work.</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lnSpc>
              <a:spcPts val="1300"/>
            </a:lnSpc>
            <a:defRPr sz="1000"/>
          </a:pPr>
          <a:endParaRPr lang="en-US"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79375</xdr:colOff>
      <xdr:row>0</xdr:row>
      <xdr:rowOff>0</xdr:rowOff>
    </xdr:from>
    <xdr:to>
      <xdr:col>24</xdr:col>
      <xdr:colOff>316866</xdr:colOff>
      <xdr:row>13</xdr:row>
      <xdr:rowOff>147320</xdr:rowOff>
    </xdr:to>
    <xdr:sp macro="" textlink="">
      <xdr:nvSpPr>
        <xdr:cNvPr id="6145" name="Text Box 1">
          <a:extLst>
            <a:ext uri="{FF2B5EF4-FFF2-40B4-BE49-F238E27FC236}">
              <a16:creationId xmlns:a16="http://schemas.microsoft.com/office/drawing/2014/main" id="{00000000-0008-0000-0400-000001180000}"/>
            </a:ext>
          </a:extLst>
        </xdr:cNvPr>
        <xdr:cNvSpPr txBox="1">
          <a:spLocks noChangeArrowheads="1"/>
        </xdr:cNvSpPr>
      </xdr:nvSpPr>
      <xdr:spPr bwMode="auto">
        <a:xfrm>
          <a:off x="66675" y="0"/>
          <a:ext cx="11772900" cy="3800475"/>
        </a:xfrm>
        <a:prstGeom prst="rect">
          <a:avLst/>
        </a:prstGeom>
        <a:solidFill>
          <a:srgbClr val="FFFF99"/>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200" b="0" i="0" u="none" strike="noStrike" baseline="0">
              <a:solidFill>
                <a:srgbClr val="000000"/>
              </a:solidFill>
              <a:latin typeface="Times New Roman"/>
              <a:cs typeface="Times New Roman"/>
            </a:rPr>
            <a:t>Note on entering large bodies of text:</a:t>
          </a:r>
        </a:p>
        <a:p>
          <a:pPr algn="l" rtl="0">
            <a:defRPr sz="1000"/>
          </a:pPr>
          <a:r>
            <a:rPr lang="en-US" sz="1200" b="0" i="0" u="none" strike="noStrike" baseline="0">
              <a:solidFill>
                <a:srgbClr val="000000"/>
              </a:solidFill>
              <a:latin typeface="Times New Roman"/>
              <a:cs typeface="Times New Roman"/>
            </a:rPr>
            <a:t>------------------------------------------------------------------</a:t>
          </a:r>
        </a:p>
        <a:p>
          <a:pPr algn="l" rtl="0">
            <a:defRPr sz="1000"/>
          </a:pPr>
          <a:r>
            <a:rPr lang="en-US" sz="1200" b="0" i="0" u="none" strike="noStrike" baseline="0">
              <a:solidFill>
                <a:srgbClr val="000000"/>
              </a:solidFill>
              <a:latin typeface="Times New Roman"/>
              <a:cs typeface="Times New Roman"/>
            </a:rPr>
            <a:t>When entering a large body of text in an Excel spreadsheet cell:</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1)  The cell is pre-set to word wrap</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2)  You can expand the column if you would like to see more of the available data</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3)  There is a limit to the amount of text you can enter into a "comment" text column so keep things brief.  </a:t>
          </a:r>
        </a:p>
        <a:p>
          <a:pPr algn="l" rtl="0">
            <a:defRPr sz="1000"/>
          </a:pPr>
          <a:r>
            <a:rPr lang="en-US" sz="1200" b="0" i="0" u="none" strike="noStrike" baseline="0">
              <a:solidFill>
                <a:srgbClr val="000000"/>
              </a:solidFill>
              <a:latin typeface="Times New Roman"/>
              <a:cs typeface="Times New Roman"/>
            </a:rPr>
            <a:t>      -For verbose text, we recommend a separate word document; reference the file name here and include it (zipped) with your ballot.</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4)  To create a paragraph  break in lengthy text, use Alt + Enter on your keyboard.</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5) To create "bullets", simply use a dash "-" space for each item you want to</a:t>
          </a:r>
        </a:p>
        <a:p>
          <a:pPr algn="l" rtl="0">
            <a:defRPr sz="1000"/>
          </a:pPr>
          <a:r>
            <a:rPr lang="en-US" sz="1200" b="0" i="0" u="none" strike="noStrike" baseline="0">
              <a:solidFill>
                <a:srgbClr val="000000"/>
              </a:solidFill>
              <a:latin typeface="Times New Roman"/>
              <a:cs typeface="Times New Roman"/>
            </a:rPr>
            <a:t>"bullet" and use two paragraph marks between them (Alt + Enter as described</a:t>
          </a:r>
        </a:p>
        <a:p>
          <a:pPr algn="l" rtl="0">
            <a:defRPr sz="1000"/>
          </a:pPr>
          <a:r>
            <a:rPr lang="en-US" sz="1200" b="0" i="0" u="none" strike="noStrike" baseline="0">
              <a:solidFill>
                <a:srgbClr val="000000"/>
              </a:solidFill>
              <a:latin typeface="Times New Roman"/>
              <a:cs typeface="Times New Roman"/>
            </a:rPr>
            <a:t>above).</a:t>
          </a:r>
        </a:p>
        <a:p>
          <a:pPr algn="l" rtl="0">
            <a:defRPr sz="1000"/>
          </a:pPr>
          <a:r>
            <a:rPr lang="en-US" sz="1200" b="0" i="0" u="none" strike="noStrike" baseline="0">
              <a:solidFill>
                <a:srgbClr val="000000"/>
              </a:solidFill>
              <a:latin typeface="Times New Roman"/>
              <a:cs typeface="Times New Roman"/>
            </a:rPr>
            <a:t>------------------------------------------------------------------</a:t>
          </a: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0</xdr:row>
      <xdr:rowOff>28575</xdr:rowOff>
    </xdr:from>
    <xdr:to>
      <xdr:col>25</xdr:col>
      <xdr:colOff>379079</xdr:colOff>
      <xdr:row>189</xdr:row>
      <xdr:rowOff>104775</xdr:rowOff>
    </xdr:to>
    <xdr:sp macro="" textlink="">
      <xdr:nvSpPr>
        <xdr:cNvPr id="4097" name="Text Box 1">
          <a:extLst>
            <a:ext uri="{FF2B5EF4-FFF2-40B4-BE49-F238E27FC236}">
              <a16:creationId xmlns:a16="http://schemas.microsoft.com/office/drawing/2014/main" id="{00000000-0008-0000-0500-000001100000}"/>
            </a:ext>
          </a:extLst>
        </xdr:cNvPr>
        <xdr:cNvSpPr txBox="1">
          <a:spLocks noChangeArrowheads="1"/>
        </xdr:cNvSpPr>
      </xdr:nvSpPr>
      <xdr:spPr bwMode="auto">
        <a:xfrm>
          <a:off x="38100" y="28575"/>
          <a:ext cx="12277725" cy="32223075"/>
        </a:xfrm>
        <a:prstGeom prst="rect">
          <a:avLst/>
        </a:prstGeom>
        <a:solidFill>
          <a:srgbClr val="FFFF99"/>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200" b="1" i="0" u="none" strike="noStrike" baseline="0">
              <a:solidFill>
                <a:srgbClr val="000000"/>
              </a:solidFill>
              <a:latin typeface="Times New Roman"/>
              <a:cs typeface="Times New Roman"/>
            </a:rPr>
            <a:t>Note:  This section is a placeholder for Q&amp;A/Helpful Hints for ballot resolution.  </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Marked ballots</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On second and subsequent Normative ballots only the substantive changes that were added since the last ballot are marked as ballot material, with the instructions that ballots returned on unmarked items will be found “not related”.  How do you handle obvious errors that were not marked, for example, the address for an external reference (e.g. DICOM) is incorrect?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You can correct the obvious typographical errors as long as it is not a substantive change, even if it is unmarked.  We recommend a conservative interpretation of “obvious error” as you do not want to make a change that will be questioned or perceived to show favoritism.  If you are unclear if the item is an “obvious error” consult the TSC Chair or ARB.  </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With the progression of ballots from Review - &gt; Normative the closer you get to the final ballot, the more conservative you should be in adding content.  In the early stages of Review ballot, it may be acceptable to add new content (if endorsed by the WG) as wider audiences will review/critique on a Normative ballot.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Not Persuasive</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Must use with discretion·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In all cases, the voter must be informed of the WG’s action. The preferred outcome is for the voter to withdraw a negative ballot.  It is within a chair’s prerogative, with the concurrence of a majority of the WG, to declare an item non-persuasive. If you correct a typo or clarify wording, the item may no longer (in effect)  be not persuasive once you have adopted their recommended change; however, the voter should then willingly withdraw their negative as you have accepted their proposed  correction..  In all cases, you must inform the voter of the outcome of WG deliberations.</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Not Related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Must use with discretion·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Used, for example, if the ballot item is out of scope, e.g. on a marked ballot the voter has submitted a comment on an area not subject to vote.· Out of scope items are treated the same as Negative Votes without comment</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Non-standard ballot responses are received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The ballot spreadsheet allows invalid combination, such as negative typo.</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Revise the ballot spreadsheets to support only the ANSI defined votes, plus “minor” and “major” negative as requested by the WG's for use as a management tool.  Question will be removed.  Suggestion will be retained</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Separate Affirmative/Abstain and Negative ballots will be created.  Affirmative ballots will support:  affirmative, affirmative with comment, affirmative with comment – typo, affirmative with comment – suggestion, abstain. Negative ballots will support: negative with reason – major, negative with reason – minor.  Note:  “major” and “minor”, being subjective, mayu need definition.</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Substantive changes must be noted in ballot reconciliation</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Who determines whether a ballot goes forward?</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Substantive changes in a Normative Ballot will result in a subsequent ballot.  Substantive changes should be identified on the ballot reconciliation form.  (Refer to HL7 ER 02.09.04).  The TSC will determine whether an Informative or DSTU ballot should be submitted for another Review ballot or move to publication.</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 Co-chairs and Editors need a working knowledge of “substantive change” as defined in the HL7 ER and extended on the ARB website.·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What Reconciliation Documentation Should Be Retained?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a:t>
          </a:r>
          <a:r>
            <a:rPr lang="en-US" sz="1200" b="0" i="0" u="none" strike="noStrike" baseline="0">
              <a:solidFill>
                <a:srgbClr val="000000"/>
              </a:solidFill>
              <a:latin typeface="Times New Roman" panose="02020603050405020304" pitchFamily="18" charset="0"/>
              <a:cs typeface="Times New Roman" panose="02020603050405020304" pitchFamily="18" charset="0"/>
            </a:rPr>
            <a:t> The Ballot Desktop provides all the information necessary to support the ballot process and ensure that the appropriate documentation if retained. As for affirmative comments,  </a:t>
          </a:r>
          <a:r>
            <a:rPr lang="en-US" sz="1200" b="0" i="0" baseline="0">
              <a:effectLst/>
              <a:latin typeface="Times New Roman" panose="02020603050405020304" pitchFamily="18" charset="0"/>
              <a:ea typeface="+mn-ea"/>
              <a:cs typeface="Times New Roman" panose="02020603050405020304" pitchFamily="18" charset="0"/>
            </a:rPr>
            <a:t>ANSI requires that all comments accompanying affirmative ballots be considered as possible future projects or revisions.  You may use the disposition "considered" to mark affirmative comments that have been reviewed.  WG's are encouraged to include in the comment section what they think of the affirmative comment and whether or not they think action should be taken, and by who.</a:t>
          </a:r>
          <a:r>
            <a:rPr lang="en-US" sz="1200" b="0" i="0" u="none" strike="noStrike" baseline="0">
              <a:solidFill>
                <a:srgbClr val="000000"/>
              </a:solidFill>
              <a:latin typeface="Times New Roman" panose="02020603050405020304" pitchFamily="18" charset="0"/>
              <a:cs typeface="Times New Roman" panose="02020603050405020304" pitchFamily="18" charset="0"/>
            </a:rPr>
            <a:t> </a:t>
          </a:r>
        </a:p>
        <a:p>
          <a:pPr algn="l" rtl="0">
            <a:defRPr sz="1000"/>
          </a:pPr>
          <a:r>
            <a:rPr lang="en-US" sz="1200" b="0" i="0" u="sng" strike="noStrike" baseline="0">
              <a:solidFill>
                <a:srgbClr val="000000"/>
              </a:solidFill>
              <a:latin typeface="Times New Roman" panose="02020603050405020304" pitchFamily="18" charset="0"/>
              <a:cs typeface="Times New Roman" panose="02020603050405020304" pitchFamily="18" charset="0"/>
            </a:rPr>
            <a:t>Comment</a:t>
          </a:r>
          <a:r>
            <a:rPr lang="en-US" sz="1200" b="0" i="0" u="none" strike="noStrike" baseline="0">
              <a:solidFill>
                <a:srgbClr val="000000"/>
              </a:solidFill>
              <a:latin typeface="Times New Roman" panose="02020603050405020304" pitchFamily="18" charset="0"/>
              <a:cs typeface="Times New Roman" panose="02020603050405020304" pitchFamily="18" charset="0"/>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How do you handle negatives without comment?</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Per ANSI and the HL7 ER, "</a:t>
          </a:r>
          <a:r>
            <a:rPr lang="en-US" sz="1200">
              <a:effectLst/>
              <a:latin typeface="Times New Roman" panose="02020603050405020304" pitchFamily="18" charset="0"/>
              <a:ea typeface="+mn-ea"/>
              <a:cs typeface="Times New Roman" panose="02020603050405020304" pitchFamily="18" charset="0"/>
            </a:rPr>
            <a:t>A negative ballot not accompanied by comments SHALL NOT be considered.  Such ballots will be recorded as a “negative without comment” for the purposes of establishing a quorum and reporting to ANSI. However, these ballots shall not be factored into the numerical requirements for approval. No effort shall be made to solicit comments from the submitter of a negative ballot submitted without comment.</a:t>
          </a:r>
          <a:r>
            <a:rPr lang="en-US" sz="1200" b="0" i="0" u="none" strike="noStrike" baseline="0">
              <a:solidFill>
                <a:srgbClr val="000000"/>
              </a:solidFill>
              <a:latin typeface="Times New Roman" panose="02020603050405020304" pitchFamily="18" charset="0"/>
              <a:cs typeface="Times New Roman" panose="02020603050405020304" pitchFamily="18" charset="0"/>
            </a:rPr>
            <a:t>"</a:t>
          </a:r>
        </a:p>
        <a:p>
          <a:pPr algn="l" rtl="0">
            <a:defRPr sz="1000"/>
          </a:pPr>
          <a:r>
            <a:rPr lang="en-US" sz="1200" b="0" i="0" u="sng" strike="noStrike" baseline="0">
              <a:solidFill>
                <a:srgbClr val="000000"/>
              </a:solidFill>
              <a:latin typeface="Times New Roman" panose="02020603050405020304" pitchFamily="18" charset="0"/>
              <a:cs typeface="Times New Roman" panose="02020603050405020304" pitchFamily="18" charset="0"/>
            </a:rPr>
            <a:t>Comment</a:t>
          </a:r>
          <a:r>
            <a:rPr lang="en-US" sz="1200" b="0" i="0" u="none" strike="noStrike" baseline="0">
              <a:solidFill>
                <a:srgbClr val="000000"/>
              </a:solidFill>
              <a:latin typeface="Times New Roman" panose="02020603050405020304" pitchFamily="18" charset="0"/>
              <a:cs typeface="Times New Roman" panose="02020603050405020304" pitchFamily="18" charset="0"/>
            </a:rPr>
            <a:t>:</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Appeals</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How are appeals handled?</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Refer to the HL7 ER 02.13 regards appeals of WG reconciliation of Normative Ballots.  There is no appeal process realated to Review Ballots.</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Some information is not being retained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The disposition of the line item as to whether or not a change request has been accepted needs to be retained. ·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:The status of the line item as it pertains to whether or not the respondent has withdrawn the line item is a separate matter and needs to be recorded in the column titled "Withdrawn'</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Some information is not being retained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There is divided opinion as to whether or not WGs need to review all line items in a ballot. Should there be a statement on the reconciliation document noting what the WG decided?</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While the WG doesn't necessarily need to take a vote on each line item, all comments must be reviewed.  However, a record needs to be kept  of the review and disposition.  There are other ways to review, e.g. send to the WG for review offline, and then discuss in conference call.  The review could be asynchronous, then coordinated in a conference call. The ballot has to get to a level where the WG could vote on the disposition of the comment, particularily on a Normative Ballor.  The WG might utilize a triage process to manage line items. </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Action Item: Add a checkoff  for “considered"</a:t>
          </a:r>
          <a:r>
            <a:rPr lang="en-US" sz="1200" b="0" i="0" u="none" strike="noStrike" baseline="0">
              <a:solidFill>
                <a:srgbClr val="000000"/>
              </a:solidFill>
              <a:latin typeface="Times New Roman" panose="02020603050405020304" pitchFamily="18" charset="0"/>
              <a:cs typeface="Times New Roman" panose="02020603050405020304" pitchFamily="18" charset="0"/>
            </a:rPr>
            <a:t> </a:t>
          </a:r>
          <a:r>
            <a:rPr lang="en-US" sz="1200" b="0" i="0" baseline="0">
              <a:effectLst/>
              <a:latin typeface="Times New Roman" panose="02020603050405020304" pitchFamily="18" charset="0"/>
              <a:ea typeface="+mn-ea"/>
              <a:cs typeface="Times New Roman" panose="02020603050405020304" pitchFamily="18" charset="0"/>
            </a:rPr>
            <a:t>to the ballot spreadsheet</a:t>
          </a:r>
          <a:r>
            <a:rPr lang="en-US" sz="1200" b="0" i="0" u="none" strike="noStrike" baseline="0">
              <a:solidFill>
                <a:srgbClr val="000000"/>
              </a:solidFill>
              <a:latin typeface="Times New Roman"/>
              <a:cs typeface="Times New Roman"/>
            </a:rPr>
            <a:t>; this would not require, but does not prohibit,  documentation of the relative discussion.</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Withdrawing Negatives</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The Ballot Desktop supports notification of  reconciliation to negative voters and to capture their decision to with draw their negative. The submitter marking the  negative as withdrawn fulfills the requirement to  notify HL7 of their action. If, however, the submitter has verbally expressed the intention to withdraw the negative during the WG meeting, this intent must be documented in the minutes. The Ballot Desktop can be used to e-mail to the negative voter with a note indicating that he/she should withdraw their negative via the Ballot Desktop and that their vote will be considered withdrawn unless they respond otherwise within five (5) days.</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Changes applied are not mapped to a specific response</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Changes are sometimes applied to the standard that are not mapped directly to a specific ballot response due to editing requirements</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Columns to indicate that comment is a substantive change and to track whether the change has been applied were added.</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Tracking duplicate ballot issues is a challenge</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Multiple voters submit the same ballot item.</a:t>
          </a: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A column is provided for the WG to assign identifiers to like comments.  The column can then be used to group all like comments for review.  However,  the review and disposition must be recorded for each individual comment.</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Divided opinion on what requires a vote</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a:t>
          </a:r>
          <a:r>
            <a:rPr lang="en-US" sz="1200" b="0" i="0" baseline="0">
              <a:solidFill>
                <a:sysClr val="windowText" lastClr="000000"/>
              </a:solidFill>
              <a:effectLst/>
              <a:latin typeface="Times New Roman" panose="02020603050405020304" pitchFamily="18" charset="0"/>
              <a:ea typeface="+mn-ea"/>
              <a:cs typeface="Times New Roman" panose="02020603050405020304" pitchFamily="18" charset="0"/>
            </a:rPr>
            <a:t>Do all negative line items require inspection/vote of the WG?</a:t>
          </a:r>
          <a:endParaRPr lang="en-US" sz="1200" b="0" i="0" u="none" strike="noStrike" baseline="0">
            <a:solidFill>
              <a:sysClr val="windowText" lastClr="000000"/>
            </a:solidFill>
            <a:latin typeface="Times New Roman" panose="02020603050405020304" pitchFamily="18" charset="0"/>
            <a:cs typeface="Times New Roman" panose="02020603050405020304" pitchFamily="18" charset="0"/>
          </a:endParaRP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For a Normative Ballot – Yes, but you can group like items· All substantive line items, especially, require the review/vote of the WG. Non-substantive changes may be review/resolved by either the WG, or some subset thereof, or the WG co-chairs.  All disposition actions must be documented.</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Ballet Reconciliation Process Suggestion</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It might be useful to map the proposed change to the ARB Substantive Change document. This would involve encoding the ARB document and making allowances for “Guideline Not Found”.</a:t>
          </a: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ARB is updating their Substantive Change document; this process might elicit additional changes.</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Action Item? Would require an additional column on the spreadsheet</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How are line item dispositions handled?</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Line items are not handled consistently</a:t>
          </a: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 A Withdrawn negative is counted as an affirmative (this is preferable to not persuasive.)· A ballot item declared not related shall be considered for inclusion in some version of the standard and reported as a "negative without comment" causing it to not be included in the ballot tally. A ballot comment declared not persuasive remains negative and will be reported as an unresolved negative unless withdrawn.· Every negative needs a response; not every negative needs to be withdrawn. The goal is to get enough negatives resolved and withdrawn in order to get the ballot to pass, while producing a quality standard.</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t>
          </a:r>
        </a:p>
        <a:p>
          <a:pPr algn="l" rtl="0">
            <a:defRPr sz="1000"/>
          </a:pPr>
          <a:endParaRPr lang="en-US" sz="1200" b="0" i="0" u="none" strike="noStrike" baseline="0">
            <a:solidFill>
              <a:srgbClr val="FF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How should negative line items in an “Affirmative Ballot” be handled?</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Affirmative Ballots are received that contain negative line items.  The current practice is to err on the side of caution and treat the negative line item as a true negative (i.e. negative ballot).</a:t>
          </a: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It is not just a current practice; by ANSI and HL7 rules any negative line item renders the total ballot response Negative.  The Ballot Submitter Instructions inculude this statement.</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t>
          </a:r>
        </a:p>
        <a:p>
          <a:pPr algn="l" rtl="0">
            <a:defRPr sz="1000"/>
          </a:pPr>
          <a:endParaRPr lang="en-US" sz="1200" b="0" i="0" u="none" strike="noStrike" baseline="0">
            <a:solidFill>
              <a:srgbClr val="FF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Difference Between Withdrawn and Retract</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a:t>
          </a:r>
        </a:p>
        <a:p>
          <a:pPr algn="l" rtl="0">
            <a:defRPr sz="1000"/>
          </a:pPr>
          <a:r>
            <a:rPr lang="en-US" sz="1200" b="0" i="0" u="sng" strike="noStrike" baseline="0">
              <a:solidFill>
                <a:sysClr val="windowText" lastClr="000000"/>
              </a:solidFill>
              <a:latin typeface="Times New Roman"/>
              <a:cs typeface="Times New Roman"/>
            </a:rPr>
            <a:t>Respnose</a:t>
          </a:r>
          <a:r>
            <a:rPr lang="en-US" sz="1200" b="0" i="0" u="none" strike="noStrike" baseline="0">
              <a:solidFill>
                <a:sysClr val="windowText" lastClr="000000"/>
              </a:solidFill>
              <a:latin typeface="Times New Roman"/>
              <a:cs typeface="Times New Roman"/>
            </a:rPr>
            <a:t>: A negative line item withdrawn by the submitter becomes an affirmative with the caveat that, if the comment is substantive, there will be subsequent ballot of the same material. If the submitter decides to retract their negative comment with the understanding that it will be considered for a future project or update to the standard, then it is, in essence, removed from the ballot without furhter consideration and does not figure in the ballot tally.</a:t>
          </a:r>
          <a:r>
            <a:rPr lang="en-US" sz="1200" b="0" i="0" u="none" strike="noStrike" baseline="0">
              <a:solidFill>
                <a:srgbClr val="FF0000"/>
              </a:solidFill>
              <a:latin typeface="Times New Roman"/>
              <a:cs typeface="Times New Roman"/>
            </a:rPr>
            <a:t>.</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a:t>
          </a: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200" b="1" i="1" baseline="0">
              <a:effectLst/>
              <a:latin typeface="Times New Roman" panose="02020603050405020304" pitchFamily="18" charset="0"/>
              <a:ea typeface="+mn-ea"/>
              <a:cs typeface="Times New Roman" panose="02020603050405020304" pitchFamily="18" charset="0"/>
            </a:rPr>
            <a:t>The following sections contain known outstanding issues.  These have not been resolved because they require a 'ruling' on interpretations of the HL7 ER or GOM as well as possibly updating those documents.  If you are ever in doubt on how to proceed on an item, take a proposal for a method of action, then take a vote on that proposal of action and record it in the spreadsheet and in the WG minutes. </a:t>
          </a:r>
          <a:r>
            <a:rPr lang="en-US" sz="1000" b="1" i="1" baseline="0">
              <a:effectLst/>
              <a:latin typeface="+mn-lt"/>
              <a:ea typeface="+mn-ea"/>
              <a:cs typeface="+mn-cs"/>
            </a:rPr>
            <a:t> </a:t>
          </a:r>
          <a:endParaRPr lang="en-US" sz="1200">
            <a:effectLst/>
          </a:endParaRPr>
        </a:p>
        <a:p>
          <a:pPr algn="l" rtl="0">
            <a:defRPr sz="1000"/>
          </a:pPr>
          <a:endParaRPr lang="en-US" sz="1200" b="0" i="0" u="none" strike="noStrike" baseline="0">
            <a:solidFill>
              <a:srgbClr val="000000"/>
            </a:solidFill>
            <a:latin typeface="Times New Roman"/>
            <a:cs typeface="Times New Roman"/>
          </a:endParaRPr>
        </a:p>
        <a:p>
          <a:pPr rtl="0"/>
          <a:r>
            <a:rPr lang="en-US" sz="1200" b="1" i="0" baseline="0">
              <a:solidFill>
                <a:srgbClr val="FF0000"/>
              </a:solidFill>
              <a:effectLst/>
              <a:latin typeface="Times New Roman" panose="02020603050405020304" pitchFamily="18" charset="0"/>
              <a:ea typeface="+mn-ea"/>
              <a:cs typeface="Times New Roman" panose="02020603050405020304" pitchFamily="18" charset="0"/>
            </a:rPr>
            <a:t>Editorial license</a:t>
          </a:r>
          <a:endParaRPr lang="en-US" sz="1200">
            <a:solidFill>
              <a:srgbClr val="FF0000"/>
            </a:solidFill>
            <a:effectLst/>
            <a:latin typeface="Times New Roman" panose="02020603050405020304" pitchFamily="18" charset="0"/>
            <a:cs typeface="Times New Roman" panose="02020603050405020304" pitchFamily="18" charset="0"/>
          </a:endParaRPr>
        </a:p>
        <a:p>
          <a:pPr rtl="0"/>
          <a:r>
            <a:rPr lang="en-US" sz="1200" b="0" i="0" u="sng" baseline="0">
              <a:solidFill>
                <a:srgbClr val="FF0000"/>
              </a:solidFill>
              <a:effectLst/>
              <a:latin typeface="Times New Roman" panose="02020603050405020304" pitchFamily="18" charset="0"/>
              <a:ea typeface="+mn-ea"/>
              <a:cs typeface="Times New Roman" panose="02020603050405020304" pitchFamily="18" charset="0"/>
            </a:rPr>
            <a:t>Issue</a:t>
          </a:r>
          <a:r>
            <a:rPr lang="en-US" sz="1200" b="0" i="0" baseline="0">
              <a:solidFill>
                <a:srgbClr val="FF0000"/>
              </a:solidFill>
              <a:effectLst/>
              <a:latin typeface="Times New Roman" panose="02020603050405020304" pitchFamily="18" charset="0"/>
              <a:ea typeface="+mn-ea"/>
              <a:cs typeface="Times New Roman" panose="02020603050405020304" pitchFamily="18" charset="0"/>
            </a:rPr>
            <a:t>: There is divided opinion as to the boundaries of "editorial license".</a:t>
          </a:r>
          <a:endParaRPr lang="en-US" sz="1200">
            <a:solidFill>
              <a:srgbClr val="FF0000"/>
            </a:solidFill>
            <a:effectLst/>
            <a:latin typeface="Times New Roman" panose="02020603050405020304" pitchFamily="18" charset="0"/>
            <a:cs typeface="Times New Roman" panose="02020603050405020304" pitchFamily="18" charset="0"/>
          </a:endParaRPr>
        </a:p>
        <a:p>
          <a:pPr rtl="0"/>
          <a:r>
            <a:rPr lang="en-US" sz="1200" b="0" i="0" u="sng" baseline="0">
              <a:solidFill>
                <a:srgbClr val="FF0000"/>
              </a:solidFill>
              <a:effectLst/>
              <a:latin typeface="Times New Roman" panose="02020603050405020304" pitchFamily="18" charset="0"/>
              <a:ea typeface="+mn-ea"/>
              <a:cs typeface="Times New Roman" panose="02020603050405020304" pitchFamily="18" charset="0"/>
            </a:rPr>
            <a:t>Response</a:t>
          </a:r>
          <a:r>
            <a:rPr lang="en-US" sz="1200" b="0" i="0" baseline="0">
              <a:solidFill>
                <a:srgbClr val="FF0000"/>
              </a:solidFill>
              <a:effectLst/>
              <a:latin typeface="Times New Roman" panose="02020603050405020304" pitchFamily="18" charset="0"/>
              <a:ea typeface="+mn-ea"/>
              <a:cs typeface="Times New Roman" panose="02020603050405020304" pitchFamily="18" charset="0"/>
            </a:rPr>
            <a:t>: </a:t>
          </a:r>
          <a:endParaRPr lang="en-US" sz="1200">
            <a:solidFill>
              <a:srgbClr val="FF0000"/>
            </a:solidFill>
            <a:effectLst/>
            <a:latin typeface="Times New Roman" panose="02020603050405020304" pitchFamily="18" charset="0"/>
            <a:cs typeface="Times New Roman" panose="02020603050405020304" pitchFamily="18" charset="0"/>
          </a:endParaRPr>
        </a:p>
        <a:p>
          <a:pPr rtl="0"/>
          <a:r>
            <a:rPr lang="en-US" sz="1200" b="0" i="0" u="sng" baseline="0">
              <a:solidFill>
                <a:srgbClr val="FF0000"/>
              </a:solidFill>
              <a:effectLst/>
              <a:latin typeface="Times New Roman" panose="02020603050405020304" pitchFamily="18" charset="0"/>
              <a:ea typeface="+mn-ea"/>
              <a:cs typeface="Times New Roman" panose="02020603050405020304" pitchFamily="18" charset="0"/>
            </a:rPr>
            <a:t>Comment</a:t>
          </a:r>
          <a:r>
            <a:rPr lang="en-US" sz="1200" b="0" i="0" baseline="0">
              <a:solidFill>
                <a:srgbClr val="FF0000"/>
              </a:solidFill>
              <a:effectLst/>
              <a:latin typeface="Times New Roman" panose="02020603050405020304" pitchFamily="18" charset="0"/>
              <a:ea typeface="+mn-ea"/>
              <a:cs typeface="Times New Roman" panose="02020603050405020304" pitchFamily="18" charset="0"/>
            </a:rPr>
            <a:t>: </a:t>
          </a:r>
          <a:endParaRPr lang="en-US" sz="1200">
            <a:solidFill>
              <a:srgbClr val="FF0000"/>
            </a:solidFill>
            <a:effectLst/>
            <a:latin typeface="Times New Roman" panose="02020603050405020304" pitchFamily="18" charset="0"/>
            <a:cs typeface="Times New Roman" panose="02020603050405020304" pitchFamily="18" charset="0"/>
          </a:endParaRPr>
        </a:p>
        <a:p>
          <a:pPr algn="l" rtl="0">
            <a:defRPr sz="1000"/>
          </a:pPr>
          <a:endParaRPr lang="en-US" sz="1200" b="0" i="0" u="none" strike="noStrike" baseline="0">
            <a:solidFill>
              <a:srgbClr val="FF0000"/>
            </a:solidFill>
            <a:latin typeface="Times New Roman" panose="02020603050405020304" pitchFamily="18"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gforge.hl7.org/gf/project/fhir/tracker/?action=TrackerItemBrowse&amp;tracker_id=677"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U27"/>
  <sheetViews>
    <sheetView workbookViewId="0">
      <selection activeCell="F4" sqref="F4:J4"/>
    </sheetView>
  </sheetViews>
  <sheetFormatPr defaultColWidth="9.140625" defaultRowHeight="12.75" x14ac:dyDescent="0.2"/>
  <cols>
    <col min="1" max="1" width="5.28515625" customWidth="1"/>
    <col min="2" max="2" width="7.42578125" customWidth="1"/>
    <col min="3" max="4" width="10.42578125" customWidth="1"/>
    <col min="5" max="5" width="1.7109375" style="12" customWidth="1"/>
    <col min="6" max="6" width="53.7109375" customWidth="1"/>
    <col min="7" max="7" width="16.28515625" customWidth="1"/>
    <col min="8" max="8" width="6" customWidth="1"/>
    <col min="9" max="9" width="9.42578125" customWidth="1"/>
    <col min="10" max="10" width="12.7109375" customWidth="1"/>
    <col min="11" max="11" width="43.42578125" customWidth="1"/>
    <col min="12" max="12" width="27.42578125" customWidth="1"/>
    <col min="13" max="15" width="12.7109375" customWidth="1"/>
    <col min="16" max="16" width="13.7109375" customWidth="1"/>
    <col min="17" max="17" width="33.42578125" customWidth="1"/>
    <col min="18" max="18" width="13.7109375" customWidth="1"/>
    <col min="19" max="19" width="24.42578125" customWidth="1"/>
    <col min="20" max="22" width="6.28515625" customWidth="1"/>
    <col min="23" max="24" width="10" customWidth="1"/>
    <col min="25" max="25" width="38.42578125" style="3" customWidth="1"/>
    <col min="26" max="27" width="9.140625" style="3"/>
    <col min="28" max="96" width="6.28515625" style="3" customWidth="1"/>
    <col min="97" max="16384" width="9.140625" style="3"/>
  </cols>
  <sheetData>
    <row r="1" spans="1:99" ht="45.75" customHeight="1" thickTop="1" x14ac:dyDescent="0.2">
      <c r="A1" s="209" t="s">
        <v>30</v>
      </c>
      <c r="B1" s="210"/>
      <c r="C1" s="210"/>
      <c r="D1" s="211"/>
      <c r="E1" s="55"/>
      <c r="F1" s="199" t="s">
        <v>230</v>
      </c>
      <c r="G1" s="200"/>
      <c r="H1" s="200"/>
      <c r="I1" s="200"/>
      <c r="J1" s="201"/>
      <c r="K1" s="13"/>
      <c r="M1" s="2"/>
      <c r="N1" s="2"/>
      <c r="O1" s="2"/>
      <c r="P1" s="2"/>
    </row>
    <row r="2" spans="1:99" x14ac:dyDescent="0.2">
      <c r="A2" s="212" t="s">
        <v>145</v>
      </c>
      <c r="B2" s="213"/>
      <c r="C2" s="213"/>
      <c r="D2" s="214"/>
      <c r="E2" s="129"/>
      <c r="F2" s="215" t="s">
        <v>149</v>
      </c>
      <c r="G2" s="216"/>
      <c r="H2" s="216"/>
      <c r="I2" s="216"/>
      <c r="J2" s="217"/>
      <c r="K2" s="13"/>
      <c r="M2" s="2"/>
      <c r="N2" s="2"/>
      <c r="O2" s="2"/>
      <c r="P2" s="2"/>
    </row>
    <row r="3" spans="1:99" x14ac:dyDescent="0.2">
      <c r="A3" s="209" t="s">
        <v>53</v>
      </c>
      <c r="B3" s="210"/>
      <c r="C3" s="210"/>
      <c r="D3" s="211"/>
      <c r="E3" s="55"/>
      <c r="F3" s="218" t="s">
        <v>231</v>
      </c>
      <c r="G3" s="219"/>
      <c r="H3" s="219"/>
      <c r="I3" s="219"/>
      <c r="J3" s="220"/>
      <c r="K3" s="13"/>
      <c r="M3" s="2"/>
      <c r="N3" s="2"/>
      <c r="O3" s="2"/>
      <c r="P3" s="2"/>
    </row>
    <row r="4" spans="1:99" ht="18.75" customHeight="1" x14ac:dyDescent="0.2">
      <c r="A4" s="224" t="s">
        <v>39</v>
      </c>
      <c r="B4" s="227"/>
      <c r="C4" s="227"/>
      <c r="D4" s="228"/>
      <c r="E4" s="56"/>
      <c r="F4" s="205"/>
      <c r="G4" s="203"/>
      <c r="H4" s="203"/>
      <c r="I4" s="203"/>
      <c r="J4" s="204"/>
      <c r="K4" s="1"/>
      <c r="M4" s="2"/>
      <c r="N4" s="2"/>
      <c r="O4" s="2"/>
      <c r="P4" s="2"/>
    </row>
    <row r="5" spans="1:99" ht="18.75" customHeight="1" x14ac:dyDescent="0.2">
      <c r="A5" s="224" t="s">
        <v>40</v>
      </c>
      <c r="B5" s="225"/>
      <c r="C5" s="225"/>
      <c r="D5" s="226"/>
      <c r="E5" s="57"/>
      <c r="F5" s="229"/>
      <c r="G5" s="203"/>
      <c r="H5" s="203"/>
      <c r="I5" s="203"/>
      <c r="J5" s="204"/>
      <c r="K5" s="1"/>
      <c r="M5" s="2"/>
      <c r="N5" s="2"/>
      <c r="O5" s="2"/>
      <c r="P5" s="2"/>
    </row>
    <row r="6" spans="1:99" ht="18.75" customHeight="1" x14ac:dyDescent="0.2">
      <c r="A6" s="221" t="s">
        <v>41</v>
      </c>
      <c r="B6" s="222"/>
      <c r="C6" s="222"/>
      <c r="D6" s="223"/>
      <c r="E6" s="58"/>
      <c r="F6" s="202"/>
      <c r="G6" s="203"/>
      <c r="H6" s="203"/>
      <c r="I6" s="203"/>
      <c r="J6" s="204"/>
      <c r="K6" s="1"/>
      <c r="M6" s="2"/>
      <c r="N6" s="2"/>
      <c r="O6" s="2"/>
      <c r="P6" s="2"/>
    </row>
    <row r="7" spans="1:99" ht="29.25" customHeight="1" x14ac:dyDescent="0.2">
      <c r="A7" s="224" t="s">
        <v>148</v>
      </c>
      <c r="B7" s="225"/>
      <c r="C7" s="225"/>
      <c r="D7" s="226"/>
      <c r="E7" s="59"/>
      <c r="F7" s="205"/>
      <c r="G7" s="203"/>
      <c r="H7" s="203"/>
      <c r="I7" s="203"/>
      <c r="J7" s="204"/>
      <c r="K7" s="1"/>
      <c r="M7" s="2"/>
      <c r="N7" s="2"/>
      <c r="O7" s="2"/>
      <c r="P7" s="2"/>
    </row>
    <row r="8" spans="1:99" ht="15.75" customHeight="1" x14ac:dyDescent="0.2">
      <c r="A8" s="209" t="s">
        <v>31</v>
      </c>
      <c r="B8" s="210"/>
      <c r="C8" s="210"/>
      <c r="D8" s="211"/>
      <c r="E8" s="60"/>
      <c r="F8" s="206"/>
      <c r="G8" s="207"/>
      <c r="H8" s="207"/>
      <c r="I8" s="207"/>
      <c r="J8" s="208"/>
      <c r="K8" s="13"/>
      <c r="M8" s="6"/>
      <c r="N8" s="6"/>
      <c r="O8" s="6"/>
      <c r="P8" s="6"/>
      <c r="CT8" s="16"/>
      <c r="CU8" s="16"/>
    </row>
    <row r="9" spans="1:99" ht="17.25" customHeight="1" x14ac:dyDescent="0.2">
      <c r="A9" s="235" t="s">
        <v>23</v>
      </c>
      <c r="B9" s="236"/>
      <c r="C9" s="236"/>
      <c r="D9" s="237"/>
      <c r="E9" s="61"/>
      <c r="F9" s="241"/>
      <c r="G9" s="242"/>
      <c r="H9" s="242"/>
      <c r="I9" s="242"/>
      <c r="J9" s="243"/>
      <c r="K9" s="1"/>
      <c r="M9" s="1"/>
      <c r="N9" s="1"/>
      <c r="O9" s="1"/>
      <c r="P9" s="1"/>
    </row>
    <row r="10" spans="1:99" ht="15.75" customHeight="1" x14ac:dyDescent="0.2">
      <c r="A10" s="209" t="s">
        <v>32</v>
      </c>
      <c r="B10" s="210"/>
      <c r="C10" s="210"/>
      <c r="D10" s="211"/>
      <c r="E10" s="60"/>
      <c r="F10" s="205"/>
      <c r="G10" s="203"/>
      <c r="H10" s="203"/>
      <c r="I10" s="203"/>
      <c r="J10" s="204"/>
      <c r="K10" s="52"/>
      <c r="M10" s="7"/>
      <c r="N10" s="7"/>
      <c r="O10" s="7"/>
      <c r="P10" s="7"/>
    </row>
    <row r="12" spans="1:99" ht="18" x14ac:dyDescent="0.25">
      <c r="A12" s="87" t="s">
        <v>68</v>
      </c>
      <c r="B12" s="88"/>
      <c r="C12" s="88"/>
      <c r="D12" s="88"/>
      <c r="E12" s="88"/>
      <c r="F12" s="88"/>
      <c r="G12" s="88"/>
      <c r="H12" s="88"/>
      <c r="I12" s="88"/>
      <c r="J12" s="88"/>
    </row>
    <row r="13" spans="1:99" ht="93.75" customHeight="1" x14ac:dyDescent="0.2">
      <c r="A13" s="238" t="s">
        <v>219</v>
      </c>
      <c r="B13" s="239"/>
      <c r="C13" s="239"/>
      <c r="D13" s="239"/>
      <c r="E13" s="239"/>
      <c r="F13" s="239"/>
      <c r="G13" s="239"/>
      <c r="H13" s="239"/>
      <c r="I13" s="239"/>
      <c r="J13" s="239"/>
    </row>
    <row r="15" spans="1:99" ht="23.25" customHeight="1" x14ac:dyDescent="0.2">
      <c r="A15" s="100" t="s">
        <v>146</v>
      </c>
      <c r="B15" s="100"/>
      <c r="C15" s="240" t="s">
        <v>147</v>
      </c>
      <c r="D15" s="240"/>
      <c r="F15" s="51" t="s">
        <v>52</v>
      </c>
      <c r="G15" s="3"/>
    </row>
    <row r="16" spans="1:99" ht="49.5" customHeight="1" x14ac:dyDescent="0.2">
      <c r="A16" s="234">
        <f>IF(Ov=Setup!C9,Disclaimer2,IF(Ov=Setup!B9,Disclaimer,IF(Ov=Setup!D9,,)))</f>
        <v>0</v>
      </c>
      <c r="B16" s="234"/>
      <c r="C16" s="234"/>
      <c r="D16" s="234"/>
      <c r="E16" s="234"/>
      <c r="F16" s="234"/>
      <c r="G16" s="234"/>
      <c r="H16" s="234"/>
      <c r="I16" s="234"/>
      <c r="J16" s="234"/>
    </row>
    <row r="19" spans="6:7" x14ac:dyDescent="0.2">
      <c r="F19" s="54"/>
    </row>
    <row r="23" spans="6:7" ht="23.25" x14ac:dyDescent="0.35">
      <c r="F23" s="63"/>
    </row>
    <row r="25" spans="6:7" ht="114.75" customHeight="1" x14ac:dyDescent="0.2">
      <c r="F25" s="230"/>
      <c r="G25" s="231"/>
    </row>
    <row r="26" spans="6:7" ht="409.5" customHeight="1" x14ac:dyDescent="0.25">
      <c r="F26" s="232"/>
      <c r="G26" s="233"/>
    </row>
    <row r="27" spans="6:7" x14ac:dyDescent="0.2">
      <c r="F27" s="12"/>
      <c r="G27" s="12"/>
    </row>
  </sheetData>
  <mergeCells count="25">
    <mergeCell ref="F25:G25"/>
    <mergeCell ref="F26:G26"/>
    <mergeCell ref="A16:J16"/>
    <mergeCell ref="A9:D9"/>
    <mergeCell ref="A10:D10"/>
    <mergeCell ref="F10:J10"/>
    <mergeCell ref="A13:J13"/>
    <mergeCell ref="C15:D15"/>
    <mergeCell ref="F9:J9"/>
    <mergeCell ref="F1:J1"/>
    <mergeCell ref="F6:J6"/>
    <mergeCell ref="F7:J7"/>
    <mergeCell ref="F8:J8"/>
    <mergeCell ref="A1:D1"/>
    <mergeCell ref="A2:D2"/>
    <mergeCell ref="F2:J2"/>
    <mergeCell ref="F3:J3"/>
    <mergeCell ref="A6:D6"/>
    <mergeCell ref="A7:D7"/>
    <mergeCell ref="A4:D4"/>
    <mergeCell ref="A5:D5"/>
    <mergeCell ref="A8:D8"/>
    <mergeCell ref="F4:J4"/>
    <mergeCell ref="F5:J5"/>
    <mergeCell ref="A3:D3"/>
  </mergeCells>
  <phoneticPr fontId="0" type="noConversion"/>
  <dataValidations xWindow="573" yWindow="311" count="2">
    <dataValidation allowBlank="1" showInputMessage="1" showErrorMessage="1" promptTitle="Organization You Represent" prompt="Please put the name of the HL7 member organization you represent if it is different from the name of the organization you are employed by.  " sqref="F7"/>
    <dataValidation type="list" allowBlank="1" showInputMessage="1" showErrorMessage="1" sqref="F10:J10">
      <formula1>"Affirmative,Negative,Abstain"</formula1>
    </dataValidation>
  </dataValidations>
  <hyperlinks>
    <hyperlink ref="C15" location="Instructions!A1" display="Instructions"/>
    <hyperlink ref="F15" location="Ballot!A1" display="Enter Comments"/>
    <hyperlink ref="F2" r:id="rId1"/>
  </hyperlinks>
  <pageMargins left="0.75" right="0.75" top="1" bottom="1" header="0.5" footer="0.5"/>
  <pageSetup scale="80" orientation="landscape" verticalDpi="300"/>
  <headerFooter>
    <oddHeader>&amp;C&amp;"Arial,Bold"&amp;14V3 Ballot Submission/Resolution Form</oddHeader>
    <oddFooter>&amp;L&amp;F [&amp;A]&amp;C&amp;P&amp;RMarch 2003</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T201"/>
  <sheetViews>
    <sheetView tabSelected="1" zoomScaleNormal="100" zoomScalePageLayoutView="190" workbookViewId="0">
      <pane xSplit="17" ySplit="2" topLeftCell="R3" activePane="bottomRight" state="frozenSplit"/>
      <selection pane="topRight" activeCell="R1" sqref="R1"/>
      <selection pane="bottomLeft" activeCell="A3" sqref="A3"/>
      <selection pane="bottomRight" activeCell="A3" sqref="A3"/>
    </sheetView>
  </sheetViews>
  <sheetFormatPr defaultColWidth="9.140625" defaultRowHeight="12.75" outlineLevelCol="2" x14ac:dyDescent="0.2"/>
  <cols>
    <col min="1" max="1" width="4.7109375" style="163" customWidth="1"/>
    <col min="2" max="2" width="6.28515625" style="66" hidden="1" customWidth="1" outlineLevel="1"/>
    <col min="3" max="3" width="7.42578125" style="66" hidden="1" customWidth="1" outlineLevel="1"/>
    <col min="4" max="4" width="8.7109375" style="195" customWidth="1" collapsed="1"/>
    <col min="5" max="5" width="6.42578125" style="66" customWidth="1"/>
    <col min="6" max="6" width="7.28515625" style="66" hidden="1" customWidth="1" outlineLevel="1"/>
    <col min="7" max="7" width="11.7109375" hidden="1" customWidth="1" outlineLevel="1"/>
    <col min="8" max="8" width="13.7109375" hidden="1" customWidth="1" outlineLevel="1"/>
    <col min="9" max="9" width="10.28515625" hidden="1" customWidth="1" outlineLevel="1"/>
    <col min="10" max="10" width="7.28515625" hidden="1" customWidth="1" outlineLevel="1"/>
    <col min="11" max="11" width="6.28515625" style="178" customWidth="1" collapsed="1"/>
    <col min="12" max="12" width="6.28515625" style="178" customWidth="1"/>
    <col min="13" max="13" width="11.7109375" hidden="1" customWidth="1"/>
    <col min="14" max="14" width="9.42578125" hidden="1" customWidth="1"/>
    <col min="15" max="15" width="25.42578125" customWidth="1"/>
    <col min="16" max="16" width="24.5703125" customWidth="1"/>
    <col min="17" max="17" width="35.28515625" customWidth="1"/>
    <col min="18" max="18" width="25.42578125" customWidth="1"/>
    <col min="19" max="19" width="9.28515625" customWidth="1" outlineLevel="1"/>
    <col min="20" max="20" width="9.140625" customWidth="1"/>
    <col min="21" max="21" width="9.140625" hidden="1" customWidth="1"/>
    <col min="22" max="22" width="12" customWidth="1"/>
    <col min="23" max="23" width="5.42578125" hidden="1" customWidth="1" outlineLevel="1"/>
    <col min="24" max="24" width="11.42578125" hidden="1" customWidth="1" outlineLevel="1"/>
    <col min="25" max="25" width="14.42578125" customWidth="1" collapsed="1"/>
    <col min="26" max="26" width="32.28515625" customWidth="1"/>
    <col min="27" max="27" width="10.42578125" customWidth="1"/>
    <col min="28" max="28" width="8.7109375" customWidth="1"/>
    <col min="29" max="31" width="3.7109375" customWidth="1"/>
    <col min="32" max="32" width="10.7109375" customWidth="1" outlineLevel="1"/>
    <col min="33" max="33" width="11.7109375" customWidth="1" outlineLevel="1"/>
    <col min="34" max="34" width="13" customWidth="1"/>
    <col min="35" max="35" width="5.42578125" customWidth="1"/>
    <col min="36" max="36" width="5.7109375" style="35" customWidth="1" outlineLevel="2"/>
    <col min="37" max="37" width="14.42578125" style="40" customWidth="1"/>
    <col min="38" max="38" width="14.42578125" style="42" customWidth="1"/>
    <col min="39" max="39" width="15.42578125" style="41" customWidth="1"/>
    <col min="40" max="40" width="15.42578125" style="41" hidden="1" customWidth="1"/>
    <col min="41" max="41" width="11" hidden="1" customWidth="1"/>
    <col min="42" max="42" width="12.28515625" style="120" hidden="1" customWidth="1"/>
    <col min="43" max="43" width="15.7109375" style="3" hidden="1" customWidth="1"/>
    <col min="44" max="44" width="27.7109375" style="3" customWidth="1"/>
    <col min="45" max="107" width="6.28515625" style="3" customWidth="1"/>
    <col min="108" max="16384" width="9.140625" style="3"/>
  </cols>
  <sheetData>
    <row r="1" spans="1:46" ht="17.25" thickTop="1" thickBot="1" x14ac:dyDescent="0.3">
      <c r="A1" s="159"/>
      <c r="B1" s="164" t="s">
        <v>61</v>
      </c>
      <c r="C1" s="136"/>
      <c r="D1" s="193"/>
      <c r="E1" s="136"/>
      <c r="F1" s="136"/>
      <c r="G1" s="136"/>
      <c r="H1" s="136"/>
      <c r="I1" s="136"/>
      <c r="J1" s="136"/>
      <c r="K1" s="137"/>
      <c r="L1" s="137"/>
      <c r="M1" s="137"/>
      <c r="N1" s="136"/>
      <c r="O1" s="137"/>
      <c r="P1" s="137"/>
      <c r="Q1" s="137"/>
      <c r="R1" s="136"/>
      <c r="S1" s="138"/>
      <c r="T1" s="133" t="s">
        <v>81</v>
      </c>
      <c r="U1" s="134"/>
      <c r="V1" s="134"/>
      <c r="W1" s="137"/>
      <c r="X1" s="134"/>
      <c r="Y1" s="134"/>
      <c r="Z1" s="134"/>
      <c r="AA1" s="134"/>
      <c r="AB1" s="134"/>
      <c r="AC1" s="134"/>
      <c r="AD1" s="134"/>
      <c r="AE1" s="134"/>
      <c r="AF1" s="134"/>
      <c r="AG1" s="134"/>
      <c r="AH1" s="134"/>
      <c r="AI1" s="134"/>
      <c r="AJ1" s="135"/>
      <c r="AK1" s="244" t="s">
        <v>10</v>
      </c>
      <c r="AL1" s="245"/>
      <c r="AM1" s="245"/>
      <c r="AN1" s="245"/>
      <c r="AO1" s="245"/>
      <c r="AP1" s="245"/>
      <c r="AQ1" s="245"/>
      <c r="AR1" s="246"/>
    </row>
    <row r="2" spans="1:46" s="71" customFormat="1" ht="78" thickTop="1" thickBot="1" x14ac:dyDescent="0.25">
      <c r="A2" s="160" t="s">
        <v>63</v>
      </c>
      <c r="B2" s="139" t="s">
        <v>76</v>
      </c>
      <c r="C2" s="140" t="s">
        <v>75</v>
      </c>
      <c r="D2" s="194" t="s">
        <v>88</v>
      </c>
      <c r="E2" s="141" t="s">
        <v>77</v>
      </c>
      <c r="F2" s="142" t="s">
        <v>78</v>
      </c>
      <c r="G2" s="143" t="s">
        <v>74</v>
      </c>
      <c r="H2" s="144" t="s">
        <v>71</v>
      </c>
      <c r="I2" s="144" t="s">
        <v>150</v>
      </c>
      <c r="J2" s="144" t="s">
        <v>86</v>
      </c>
      <c r="K2" s="190" t="s">
        <v>34</v>
      </c>
      <c r="L2" s="190" t="s">
        <v>1430</v>
      </c>
      <c r="M2" s="139" t="s">
        <v>172</v>
      </c>
      <c r="N2" s="144" t="s">
        <v>79</v>
      </c>
      <c r="O2" s="145" t="s">
        <v>24</v>
      </c>
      <c r="P2" s="145" t="s">
        <v>25</v>
      </c>
      <c r="Q2" s="145" t="s">
        <v>82</v>
      </c>
      <c r="R2" s="145" t="s">
        <v>67</v>
      </c>
      <c r="S2" s="132" t="s">
        <v>11</v>
      </c>
      <c r="T2" s="78" t="s">
        <v>6</v>
      </c>
      <c r="U2" s="78" t="s">
        <v>170</v>
      </c>
      <c r="V2" s="146" t="s">
        <v>72</v>
      </c>
      <c r="W2" s="147" t="s">
        <v>80</v>
      </c>
      <c r="X2" s="77" t="s">
        <v>0</v>
      </c>
      <c r="Y2" s="101" t="s">
        <v>26</v>
      </c>
      <c r="Z2" s="101" t="s">
        <v>85</v>
      </c>
      <c r="AA2" s="102" t="s">
        <v>84</v>
      </c>
      <c r="AB2" s="103" t="s">
        <v>62</v>
      </c>
      <c r="AC2" s="104" t="s">
        <v>66</v>
      </c>
      <c r="AD2" s="104" t="s">
        <v>36</v>
      </c>
      <c r="AE2" s="104" t="s">
        <v>37</v>
      </c>
      <c r="AF2" s="101" t="s">
        <v>65</v>
      </c>
      <c r="AG2" s="90" t="s">
        <v>83</v>
      </c>
      <c r="AH2" s="79" t="s">
        <v>35</v>
      </c>
      <c r="AI2" s="104" t="s">
        <v>45</v>
      </c>
      <c r="AJ2" s="107" t="s">
        <v>42</v>
      </c>
      <c r="AK2" s="82" t="s">
        <v>46</v>
      </c>
      <c r="AL2" s="82" t="s">
        <v>51</v>
      </c>
      <c r="AM2" s="81" t="s">
        <v>49</v>
      </c>
      <c r="AN2" s="81" t="s">
        <v>162</v>
      </c>
      <c r="AO2" s="80" t="s">
        <v>50</v>
      </c>
      <c r="AP2" s="127" t="s">
        <v>163</v>
      </c>
      <c r="AQ2" s="127" t="s">
        <v>164</v>
      </c>
      <c r="AR2" s="126" t="s">
        <v>165</v>
      </c>
    </row>
    <row r="3" spans="1:46" ht="114.75" x14ac:dyDescent="0.2">
      <c r="A3" s="161">
        <v>1</v>
      </c>
      <c r="B3" s="74" t="s">
        <v>232</v>
      </c>
      <c r="C3" s="74" t="s">
        <v>1001</v>
      </c>
      <c r="D3" s="74" t="s">
        <v>1478</v>
      </c>
      <c r="E3" s="74"/>
      <c r="F3" s="74"/>
      <c r="G3" s="67"/>
      <c r="H3" s="67"/>
      <c r="I3" s="67"/>
      <c r="J3" s="67"/>
      <c r="K3" s="191" t="s">
        <v>1002</v>
      </c>
      <c r="L3" s="197">
        <v>1</v>
      </c>
      <c r="M3" s="67"/>
      <c r="N3" s="67"/>
      <c r="O3" s="67"/>
      <c r="P3" s="67"/>
      <c r="Q3" s="67" t="s">
        <v>1003</v>
      </c>
      <c r="R3" s="67"/>
      <c r="S3" s="84"/>
      <c r="T3" s="68"/>
      <c r="U3" s="68"/>
      <c r="V3" s="68"/>
      <c r="W3" s="148"/>
      <c r="X3" s="68"/>
      <c r="Y3" s="68"/>
      <c r="Z3" s="68" t="s">
        <v>1540</v>
      </c>
      <c r="AA3" s="72"/>
      <c r="AB3" s="68"/>
      <c r="AC3" s="69"/>
      <c r="AD3" s="69"/>
      <c r="AE3" s="69"/>
      <c r="AF3" s="69"/>
      <c r="AG3" s="69"/>
      <c r="AH3" s="69"/>
      <c r="AI3" s="68"/>
      <c r="AJ3" s="68"/>
      <c r="AK3" s="83" t="s">
        <v>1004</v>
      </c>
      <c r="AL3" s="83">
        <v>0</v>
      </c>
      <c r="AM3" s="86"/>
      <c r="AN3" s="86"/>
      <c r="AO3" s="70"/>
      <c r="AP3" s="116"/>
      <c r="AQ3" s="116"/>
      <c r="AR3" s="117"/>
      <c r="AT3" s="4"/>
    </row>
    <row r="4" spans="1:46" ht="51" x14ac:dyDescent="0.2">
      <c r="A4" s="162">
        <v>131</v>
      </c>
      <c r="B4" s="74" t="s">
        <v>232</v>
      </c>
      <c r="C4" s="75" t="s">
        <v>1359</v>
      </c>
      <c r="D4" s="75" t="s">
        <v>1478</v>
      </c>
      <c r="E4" s="75"/>
      <c r="F4" s="75"/>
      <c r="G4" s="20"/>
      <c r="H4" s="20"/>
      <c r="I4" s="20"/>
      <c r="J4" s="20"/>
      <c r="K4" s="192" t="s">
        <v>1064</v>
      </c>
      <c r="L4" s="197">
        <v>1</v>
      </c>
      <c r="M4" s="67"/>
      <c r="N4" s="20"/>
      <c r="O4" s="20"/>
      <c r="P4" s="20"/>
      <c r="Q4" s="20" t="s">
        <v>1360</v>
      </c>
      <c r="R4" s="20"/>
      <c r="S4" s="85"/>
      <c r="T4" s="19"/>
      <c r="U4" s="68"/>
      <c r="V4" s="19"/>
      <c r="W4" s="149"/>
      <c r="X4" s="19"/>
      <c r="Y4" s="19" t="s">
        <v>12</v>
      </c>
      <c r="Z4" s="19" t="s">
        <v>1480</v>
      </c>
      <c r="AA4" s="73">
        <v>42857</v>
      </c>
      <c r="AB4" s="19" t="s">
        <v>1481</v>
      </c>
      <c r="AC4" s="23">
        <v>5</v>
      </c>
      <c r="AD4" s="23">
        <v>0</v>
      </c>
      <c r="AE4" s="23">
        <v>1</v>
      </c>
      <c r="AF4" s="23"/>
      <c r="AG4" s="23"/>
      <c r="AH4" s="23"/>
      <c r="AI4" s="19"/>
      <c r="AJ4" s="19"/>
      <c r="AK4" s="83" t="s">
        <v>1509</v>
      </c>
      <c r="AL4" s="83" t="s">
        <v>1533</v>
      </c>
      <c r="AM4" s="86"/>
      <c r="AN4" s="86"/>
      <c r="AO4" s="21"/>
      <c r="AP4" s="116"/>
      <c r="AQ4" s="116"/>
      <c r="AR4" s="118"/>
      <c r="AT4" s="4"/>
    </row>
    <row r="5" spans="1:46" ht="140.25" x14ac:dyDescent="0.2">
      <c r="A5" s="162">
        <v>132</v>
      </c>
      <c r="B5" s="74" t="s">
        <v>1361</v>
      </c>
      <c r="C5" s="75" t="s">
        <v>1362</v>
      </c>
      <c r="D5" s="75" t="s">
        <v>1478</v>
      </c>
      <c r="E5" s="75"/>
      <c r="F5" s="75"/>
      <c r="G5" s="20"/>
      <c r="H5" s="20"/>
      <c r="I5" s="20"/>
      <c r="J5" s="20"/>
      <c r="K5" s="192"/>
      <c r="L5" s="197">
        <v>1</v>
      </c>
      <c r="M5" s="67"/>
      <c r="N5" s="20"/>
      <c r="O5" s="20"/>
      <c r="P5" s="20"/>
      <c r="Q5" s="20" t="s">
        <v>1363</v>
      </c>
      <c r="R5" s="20"/>
      <c r="S5" s="85"/>
      <c r="T5" s="19"/>
      <c r="U5" s="68"/>
      <c r="V5" s="19" t="s">
        <v>1491</v>
      </c>
      <c r="W5" s="149"/>
      <c r="X5" s="19"/>
      <c r="Y5" s="19"/>
      <c r="Z5" s="19" t="s">
        <v>1538</v>
      </c>
      <c r="AA5" s="73"/>
      <c r="AB5" s="19"/>
      <c r="AC5" s="23"/>
      <c r="AD5" s="23"/>
      <c r="AE5" s="23"/>
      <c r="AF5" s="23"/>
      <c r="AG5" s="23"/>
      <c r="AH5" s="23"/>
      <c r="AI5" s="19"/>
      <c r="AJ5" s="19"/>
      <c r="AK5" s="83" t="s">
        <v>1376</v>
      </c>
      <c r="AL5" s="83" t="s">
        <v>486</v>
      </c>
      <c r="AM5" s="86"/>
      <c r="AN5" s="86"/>
      <c r="AO5" s="21"/>
      <c r="AP5" s="116"/>
      <c r="AQ5" s="116"/>
      <c r="AR5" s="117"/>
      <c r="AT5" s="4"/>
    </row>
    <row r="6" spans="1:46" s="5" customFormat="1" ht="76.5" x14ac:dyDescent="0.2">
      <c r="A6" s="162">
        <v>64</v>
      </c>
      <c r="B6" s="74" t="s">
        <v>232</v>
      </c>
      <c r="C6" s="75" t="s">
        <v>1152</v>
      </c>
      <c r="D6" s="75" t="s">
        <v>1174</v>
      </c>
      <c r="E6" s="75" t="s">
        <v>1175</v>
      </c>
      <c r="F6" s="75"/>
      <c r="G6" s="20"/>
      <c r="H6" s="20"/>
      <c r="I6" s="20"/>
      <c r="J6" s="20"/>
      <c r="K6" s="192" t="s">
        <v>1007</v>
      </c>
      <c r="L6" s="197">
        <v>1</v>
      </c>
      <c r="M6" s="67"/>
      <c r="N6" s="20"/>
      <c r="O6" s="20" t="s">
        <v>1176</v>
      </c>
      <c r="P6" s="20" t="s">
        <v>1177</v>
      </c>
      <c r="Q6" s="20" t="s">
        <v>1178</v>
      </c>
      <c r="R6" s="20"/>
      <c r="S6" s="85"/>
      <c r="T6" s="19"/>
      <c r="U6" s="68"/>
      <c r="V6" s="19"/>
      <c r="W6" s="149"/>
      <c r="X6" s="19"/>
      <c r="Y6" s="19"/>
      <c r="Z6" s="19" t="s">
        <v>1549</v>
      </c>
      <c r="AA6" s="73"/>
      <c r="AB6" s="19"/>
      <c r="AC6" s="23"/>
      <c r="AD6" s="23"/>
      <c r="AE6" s="23"/>
      <c r="AF6" s="23"/>
      <c r="AG6" s="23"/>
      <c r="AH6" s="23"/>
      <c r="AI6" s="19"/>
      <c r="AJ6" s="19"/>
      <c r="AK6" s="83" t="s">
        <v>1509</v>
      </c>
      <c r="AL6" s="83" t="s">
        <v>1533</v>
      </c>
      <c r="AM6" s="86"/>
      <c r="AN6" s="86"/>
      <c r="AO6" s="21"/>
      <c r="AP6" s="116"/>
      <c r="AQ6" s="116"/>
      <c r="AR6" s="117"/>
      <c r="AT6" s="4"/>
    </row>
    <row r="7" spans="1:46" s="5" customFormat="1" ht="89.25" x14ac:dyDescent="0.2">
      <c r="A7" s="162">
        <v>65</v>
      </c>
      <c r="B7" s="74" t="s">
        <v>232</v>
      </c>
      <c r="C7" s="75" t="s">
        <v>1152</v>
      </c>
      <c r="D7" s="75" t="s">
        <v>1174</v>
      </c>
      <c r="E7" s="75" t="s">
        <v>1175</v>
      </c>
      <c r="F7" s="75"/>
      <c r="G7" s="20"/>
      <c r="H7" s="20"/>
      <c r="I7" s="20"/>
      <c r="J7" s="20"/>
      <c r="K7" s="192" t="s">
        <v>1007</v>
      </c>
      <c r="L7" s="197">
        <v>1</v>
      </c>
      <c r="M7" s="67"/>
      <c r="N7" s="20"/>
      <c r="O7" s="20" t="s">
        <v>1179</v>
      </c>
      <c r="P7" s="20" t="s">
        <v>1180</v>
      </c>
      <c r="Q7" s="20" t="s">
        <v>1181</v>
      </c>
      <c r="R7" s="20"/>
      <c r="S7" s="85"/>
      <c r="T7" s="19"/>
      <c r="U7" s="68"/>
      <c r="V7" s="19"/>
      <c r="W7" s="149"/>
      <c r="X7" s="19"/>
      <c r="Y7" s="19"/>
      <c r="Z7" s="19" t="s">
        <v>1549</v>
      </c>
      <c r="AA7" s="73"/>
      <c r="AB7" s="19"/>
      <c r="AC7" s="23"/>
      <c r="AD7" s="23"/>
      <c r="AE7" s="23"/>
      <c r="AF7" s="23"/>
      <c r="AG7" s="23"/>
      <c r="AH7" s="23"/>
      <c r="AI7" s="19"/>
      <c r="AJ7" s="19"/>
      <c r="AK7" s="83" t="s">
        <v>1509</v>
      </c>
      <c r="AL7" s="83" t="s">
        <v>1533</v>
      </c>
      <c r="AM7" s="86"/>
      <c r="AN7" s="86"/>
      <c r="AO7" s="21"/>
      <c r="AP7" s="116"/>
      <c r="AQ7" s="116"/>
      <c r="AR7" s="117"/>
      <c r="AT7" s="4"/>
    </row>
    <row r="8" spans="1:46" s="10" customFormat="1" ht="25.5" x14ac:dyDescent="0.2">
      <c r="A8" s="162">
        <v>53</v>
      </c>
      <c r="B8" s="74"/>
      <c r="C8" s="75" t="s">
        <v>1152</v>
      </c>
      <c r="D8" s="75" t="s">
        <v>1174</v>
      </c>
      <c r="E8" s="75"/>
      <c r="F8" s="75"/>
      <c r="G8" s="20"/>
      <c r="H8" s="20"/>
      <c r="I8" s="20"/>
      <c r="J8" s="20"/>
      <c r="K8" s="192" t="s">
        <v>1007</v>
      </c>
      <c r="L8" s="197">
        <v>1</v>
      </c>
      <c r="M8" s="67"/>
      <c r="N8" s="20"/>
      <c r="O8" s="20"/>
      <c r="P8" s="20"/>
      <c r="Q8" s="20" t="s">
        <v>1157</v>
      </c>
      <c r="R8" s="20"/>
      <c r="S8" s="85"/>
      <c r="T8" s="19"/>
      <c r="U8" s="68"/>
      <c r="V8" s="19"/>
      <c r="W8" s="149"/>
      <c r="X8" s="19"/>
      <c r="Y8" s="19"/>
      <c r="Z8" s="19" t="s">
        <v>1549</v>
      </c>
      <c r="AA8" s="73"/>
      <c r="AB8" s="19"/>
      <c r="AC8" s="23"/>
      <c r="AD8" s="23"/>
      <c r="AE8" s="23"/>
      <c r="AF8" s="23"/>
      <c r="AG8" s="23"/>
      <c r="AH8" s="23"/>
      <c r="AI8" s="19"/>
      <c r="AJ8" s="19"/>
      <c r="AK8" s="83" t="s">
        <v>1155</v>
      </c>
      <c r="AL8" s="83" t="s">
        <v>1156</v>
      </c>
      <c r="AM8" s="86"/>
      <c r="AN8" s="86"/>
      <c r="AO8" s="21"/>
      <c r="AP8" s="116"/>
      <c r="AQ8" s="116"/>
      <c r="AR8" s="118"/>
      <c r="AT8" s="4"/>
    </row>
    <row r="9" spans="1:46" s="5" customFormat="1" ht="51" x14ac:dyDescent="0.2">
      <c r="A9" s="162">
        <v>59</v>
      </c>
      <c r="B9" s="74"/>
      <c r="C9" s="75" t="s">
        <v>1152</v>
      </c>
      <c r="D9" s="75" t="s">
        <v>1438</v>
      </c>
      <c r="E9" s="75"/>
      <c r="F9" s="75"/>
      <c r="G9" s="20"/>
      <c r="H9" s="20"/>
      <c r="I9" s="20"/>
      <c r="J9" s="20"/>
      <c r="K9" s="192" t="s">
        <v>1093</v>
      </c>
      <c r="L9" s="197">
        <v>1</v>
      </c>
      <c r="M9" s="67"/>
      <c r="N9" s="20"/>
      <c r="O9" s="20"/>
      <c r="P9" s="20"/>
      <c r="Q9" s="20" t="s">
        <v>1165</v>
      </c>
      <c r="R9" s="20"/>
      <c r="S9" s="85"/>
      <c r="T9" s="19"/>
      <c r="U9" s="68"/>
      <c r="V9" s="19"/>
      <c r="W9" s="149"/>
      <c r="X9" s="19"/>
      <c r="Y9" s="19" t="s">
        <v>12</v>
      </c>
      <c r="Z9" s="19" t="s">
        <v>1482</v>
      </c>
      <c r="AA9" s="73">
        <v>42857</v>
      </c>
      <c r="AB9" s="19" t="s">
        <v>1483</v>
      </c>
      <c r="AC9" s="23">
        <v>5</v>
      </c>
      <c r="AD9" s="23">
        <v>0</v>
      </c>
      <c r="AE9" s="23">
        <v>1</v>
      </c>
      <c r="AF9" s="23"/>
      <c r="AG9" s="23"/>
      <c r="AH9" s="23"/>
      <c r="AI9" s="19"/>
      <c r="AJ9" s="19"/>
      <c r="AK9" s="83" t="s">
        <v>1155</v>
      </c>
      <c r="AL9" s="83" t="s">
        <v>1156</v>
      </c>
      <c r="AM9" s="86"/>
      <c r="AN9" s="86"/>
      <c r="AO9" s="21"/>
      <c r="AP9" s="116"/>
      <c r="AQ9" s="116"/>
      <c r="AR9" s="118"/>
      <c r="AT9" s="4"/>
    </row>
    <row r="10" spans="1:46" s="5" customFormat="1" ht="38.25" x14ac:dyDescent="0.2">
      <c r="A10" s="162">
        <v>63</v>
      </c>
      <c r="B10" s="74"/>
      <c r="C10" s="75" t="s">
        <v>1152</v>
      </c>
      <c r="D10" s="75" t="s">
        <v>1439</v>
      </c>
      <c r="E10" s="75"/>
      <c r="F10" s="75"/>
      <c r="G10" s="20"/>
      <c r="H10" s="20"/>
      <c r="I10" s="20"/>
      <c r="J10" s="20"/>
      <c r="K10" s="192" t="s">
        <v>1007</v>
      </c>
      <c r="L10" s="197">
        <v>1</v>
      </c>
      <c r="M10" s="67"/>
      <c r="N10" s="20"/>
      <c r="O10" s="20" t="s">
        <v>1172</v>
      </c>
      <c r="P10" s="20" t="s">
        <v>1173</v>
      </c>
      <c r="Q10" s="20"/>
      <c r="R10" s="20"/>
      <c r="S10" s="85"/>
      <c r="T10" s="19"/>
      <c r="U10" s="68"/>
      <c r="V10" s="19"/>
      <c r="W10" s="149"/>
      <c r="X10" s="19"/>
      <c r="Y10" s="19"/>
      <c r="Z10" s="19" t="s">
        <v>1549</v>
      </c>
      <c r="AA10" s="73"/>
      <c r="AB10" s="19"/>
      <c r="AC10" s="23"/>
      <c r="AD10" s="23"/>
      <c r="AE10" s="23"/>
      <c r="AF10" s="23"/>
      <c r="AG10" s="23"/>
      <c r="AH10" s="23"/>
      <c r="AI10" s="19"/>
      <c r="AJ10" s="19"/>
      <c r="AK10" s="83" t="s">
        <v>1155</v>
      </c>
      <c r="AL10" s="83" t="s">
        <v>1156</v>
      </c>
      <c r="AM10" s="86"/>
      <c r="AN10" s="86"/>
      <c r="AO10" s="21"/>
      <c r="AP10" s="116"/>
      <c r="AQ10" s="116"/>
      <c r="AR10" s="118"/>
      <c r="AT10" s="4"/>
    </row>
    <row r="11" spans="1:46" s="5" customFormat="1" ht="76.5" x14ac:dyDescent="0.2">
      <c r="A11" s="162">
        <v>35</v>
      </c>
      <c r="B11" s="74" t="s">
        <v>232</v>
      </c>
      <c r="C11" s="75" t="s">
        <v>1118</v>
      </c>
      <c r="D11" s="75" t="s">
        <v>1436</v>
      </c>
      <c r="E11" s="75" t="s">
        <v>1119</v>
      </c>
      <c r="F11" s="75"/>
      <c r="G11" s="20"/>
      <c r="H11" s="20"/>
      <c r="I11" s="20"/>
      <c r="J11" s="20"/>
      <c r="K11" s="192" t="s">
        <v>1064</v>
      </c>
      <c r="L11" s="197">
        <v>1</v>
      </c>
      <c r="M11" s="67"/>
      <c r="N11" s="20"/>
      <c r="O11" s="20" t="s">
        <v>1120</v>
      </c>
      <c r="P11" s="20" t="s">
        <v>1121</v>
      </c>
      <c r="Q11" s="20" t="s">
        <v>1122</v>
      </c>
      <c r="R11" s="20"/>
      <c r="S11" s="85"/>
      <c r="T11" s="19"/>
      <c r="U11" s="68"/>
      <c r="V11" s="19"/>
      <c r="W11" s="149"/>
      <c r="X11" s="19"/>
      <c r="Y11" s="19"/>
      <c r="Z11" s="19" t="s">
        <v>1500</v>
      </c>
      <c r="AA11" s="73"/>
      <c r="AB11" s="19"/>
      <c r="AC11" s="23"/>
      <c r="AD11" s="23"/>
      <c r="AE11" s="23"/>
      <c r="AF11" s="23"/>
      <c r="AG11" s="23"/>
      <c r="AH11" s="23"/>
      <c r="AI11" s="19"/>
      <c r="AJ11" s="19"/>
      <c r="AK11" s="83" t="s">
        <v>1138</v>
      </c>
      <c r="AL11" s="83" t="s">
        <v>1139</v>
      </c>
      <c r="AM11" s="86"/>
      <c r="AN11" s="86"/>
      <c r="AO11" s="21"/>
      <c r="AP11" s="116"/>
      <c r="AQ11" s="116"/>
      <c r="AR11" s="118"/>
      <c r="AT11" s="4"/>
    </row>
    <row r="12" spans="1:46" s="5" customFormat="1" ht="38.25" x14ac:dyDescent="0.2">
      <c r="A12" s="162">
        <v>54</v>
      </c>
      <c r="B12" s="74"/>
      <c r="C12" s="75" t="s">
        <v>1152</v>
      </c>
      <c r="D12" s="75" t="s">
        <v>1436</v>
      </c>
      <c r="E12" s="75"/>
      <c r="F12" s="75"/>
      <c r="G12" s="20"/>
      <c r="H12" s="20"/>
      <c r="I12" s="20"/>
      <c r="J12" s="20"/>
      <c r="K12" s="192" t="s">
        <v>1007</v>
      </c>
      <c r="L12" s="197">
        <v>1</v>
      </c>
      <c r="M12" s="67"/>
      <c r="N12" s="20"/>
      <c r="O12" s="20" t="s">
        <v>1158</v>
      </c>
      <c r="P12" s="20" t="s">
        <v>1159</v>
      </c>
      <c r="Q12" s="20"/>
      <c r="R12" s="20"/>
      <c r="S12" s="85"/>
      <c r="T12" s="19"/>
      <c r="U12" s="68"/>
      <c r="V12" s="19"/>
      <c r="W12" s="149"/>
      <c r="X12" s="19"/>
      <c r="Y12" s="19"/>
      <c r="Z12" s="19" t="s">
        <v>1549</v>
      </c>
      <c r="AA12" s="73"/>
      <c r="AB12" s="19"/>
      <c r="AC12" s="23"/>
      <c r="AD12" s="23"/>
      <c r="AE12" s="23"/>
      <c r="AF12" s="23"/>
      <c r="AG12" s="23"/>
      <c r="AH12" s="23"/>
      <c r="AI12" s="19"/>
      <c r="AJ12" s="19"/>
      <c r="AK12" s="83" t="s">
        <v>1155</v>
      </c>
      <c r="AL12" s="83" t="s">
        <v>1156</v>
      </c>
      <c r="AM12" s="86"/>
      <c r="AN12" s="86"/>
      <c r="AO12" s="21"/>
      <c r="AP12" s="116"/>
      <c r="AQ12" s="116"/>
      <c r="AR12" s="118"/>
      <c r="AS12" s="4"/>
      <c r="AT12" s="9"/>
    </row>
    <row r="13" spans="1:46" s="5" customFormat="1" ht="25.5" x14ac:dyDescent="0.2">
      <c r="A13" s="162">
        <v>55</v>
      </c>
      <c r="B13" s="74"/>
      <c r="C13" s="75" t="s">
        <v>1152</v>
      </c>
      <c r="D13" s="75" t="s">
        <v>1437</v>
      </c>
      <c r="E13" s="75"/>
      <c r="F13" s="75"/>
      <c r="G13" s="20"/>
      <c r="H13" s="20"/>
      <c r="I13" s="20"/>
      <c r="J13" s="20"/>
      <c r="K13" s="192" t="s">
        <v>1007</v>
      </c>
      <c r="L13" s="197">
        <v>1</v>
      </c>
      <c r="M13" s="67"/>
      <c r="N13" s="20"/>
      <c r="O13" s="20"/>
      <c r="P13" s="20"/>
      <c r="Q13" s="20" t="s">
        <v>1160</v>
      </c>
      <c r="R13" s="20"/>
      <c r="S13" s="85"/>
      <c r="T13" s="19"/>
      <c r="U13" s="68"/>
      <c r="V13" s="19"/>
      <c r="W13" s="149"/>
      <c r="X13" s="19"/>
      <c r="Y13" s="19"/>
      <c r="Z13" s="19" t="s">
        <v>1550</v>
      </c>
      <c r="AA13" s="73"/>
      <c r="AB13" s="19"/>
      <c r="AC13" s="23"/>
      <c r="AD13" s="23"/>
      <c r="AE13" s="23"/>
      <c r="AF13" s="23"/>
      <c r="AG13" s="23"/>
      <c r="AH13" s="23"/>
      <c r="AI13" s="19"/>
      <c r="AJ13" s="19"/>
      <c r="AK13" s="83" t="s">
        <v>1155</v>
      </c>
      <c r="AL13" s="83" t="s">
        <v>1156</v>
      </c>
      <c r="AM13" s="86"/>
      <c r="AN13" s="86"/>
      <c r="AO13" s="21"/>
      <c r="AP13" s="116"/>
      <c r="AQ13" s="116"/>
      <c r="AR13" s="118"/>
      <c r="AS13" s="4"/>
      <c r="AT13" s="4"/>
    </row>
    <row r="14" spans="1:46" s="5" customFormat="1" ht="63.75" x14ac:dyDescent="0.2">
      <c r="A14" s="162">
        <v>66</v>
      </c>
      <c r="B14" s="74" t="s">
        <v>232</v>
      </c>
      <c r="C14" s="75" t="s">
        <v>1152</v>
      </c>
      <c r="D14" s="75" t="s">
        <v>1182</v>
      </c>
      <c r="E14" s="75" t="s">
        <v>1183</v>
      </c>
      <c r="F14" s="75"/>
      <c r="G14" s="20"/>
      <c r="H14" s="20"/>
      <c r="I14" s="20"/>
      <c r="J14" s="20"/>
      <c r="K14" s="192" t="s">
        <v>1064</v>
      </c>
      <c r="L14" s="197">
        <v>1</v>
      </c>
      <c r="M14" s="67"/>
      <c r="N14" s="20"/>
      <c r="O14" s="20" t="s">
        <v>1184</v>
      </c>
      <c r="P14" s="20" t="s">
        <v>1185</v>
      </c>
      <c r="Q14" s="20" t="s">
        <v>1186</v>
      </c>
      <c r="R14" s="20"/>
      <c r="S14" s="85"/>
      <c r="T14" s="19"/>
      <c r="U14" s="68"/>
      <c r="V14" s="19"/>
      <c r="W14" s="149"/>
      <c r="X14" s="19"/>
      <c r="Y14" s="19"/>
      <c r="Z14" s="19" t="s">
        <v>1500</v>
      </c>
      <c r="AA14" s="73"/>
      <c r="AB14" s="19"/>
      <c r="AC14" s="23"/>
      <c r="AD14" s="23"/>
      <c r="AE14" s="23"/>
      <c r="AF14" s="23"/>
      <c r="AG14" s="23"/>
      <c r="AH14" s="23"/>
      <c r="AI14" s="19"/>
      <c r="AJ14" s="19"/>
      <c r="AK14" s="83" t="s">
        <v>1509</v>
      </c>
      <c r="AL14" s="83" t="s">
        <v>1533</v>
      </c>
      <c r="AM14" s="86"/>
      <c r="AN14" s="86"/>
      <c r="AO14" s="21"/>
      <c r="AP14" s="116"/>
      <c r="AQ14" s="116"/>
      <c r="AR14" s="117"/>
      <c r="AT14" s="4"/>
    </row>
    <row r="15" spans="1:46" s="5" customFormat="1" ht="114.75" x14ac:dyDescent="0.2">
      <c r="A15" s="162">
        <v>56</v>
      </c>
      <c r="B15" s="74"/>
      <c r="C15" s="75" t="s">
        <v>1152</v>
      </c>
      <c r="D15" s="75" t="s">
        <v>1182</v>
      </c>
      <c r="E15" s="75"/>
      <c r="F15" s="75"/>
      <c r="G15" s="20"/>
      <c r="H15" s="20"/>
      <c r="I15" s="20"/>
      <c r="J15" s="20"/>
      <c r="K15" s="192" t="s">
        <v>1093</v>
      </c>
      <c r="L15" s="198"/>
      <c r="M15" s="67"/>
      <c r="N15" s="20"/>
      <c r="O15" s="20"/>
      <c r="P15" s="20"/>
      <c r="Q15" s="20" t="s">
        <v>1161</v>
      </c>
      <c r="R15" s="20"/>
      <c r="S15" s="85"/>
      <c r="T15" s="19" t="s">
        <v>1505</v>
      </c>
      <c r="U15" s="68"/>
      <c r="V15" s="19" t="s">
        <v>1504</v>
      </c>
      <c r="W15" s="149"/>
      <c r="X15" s="19"/>
      <c r="Y15" s="19"/>
      <c r="Z15" s="19" t="s">
        <v>1503</v>
      </c>
      <c r="AA15" s="73"/>
      <c r="AB15" s="19"/>
      <c r="AC15" s="23"/>
      <c r="AD15" s="23"/>
      <c r="AE15" s="23"/>
      <c r="AF15" s="23"/>
      <c r="AG15" s="23"/>
      <c r="AH15" s="23"/>
      <c r="AI15" s="19"/>
      <c r="AJ15" s="19"/>
      <c r="AK15" s="83" t="s">
        <v>1155</v>
      </c>
      <c r="AL15" s="83" t="s">
        <v>1156</v>
      </c>
      <c r="AM15" s="86"/>
      <c r="AN15" s="86"/>
      <c r="AO15" s="21"/>
      <c r="AP15" s="116"/>
      <c r="AQ15" s="116"/>
      <c r="AR15" s="118"/>
      <c r="AT15" s="4"/>
    </row>
    <row r="16" spans="1:46" s="5" customFormat="1" ht="127.5" x14ac:dyDescent="0.2">
      <c r="A16" s="162">
        <v>128</v>
      </c>
      <c r="B16" s="74" t="s">
        <v>232</v>
      </c>
      <c r="C16" s="75" t="s">
        <v>1135</v>
      </c>
      <c r="D16" s="75" t="s">
        <v>1434</v>
      </c>
      <c r="E16" s="75" t="s">
        <v>1351</v>
      </c>
      <c r="F16" s="75"/>
      <c r="G16" s="20"/>
      <c r="H16" s="20"/>
      <c r="I16" s="20"/>
      <c r="J16" s="20"/>
      <c r="K16" s="192" t="s">
        <v>1064</v>
      </c>
      <c r="L16" s="197">
        <v>1</v>
      </c>
      <c r="M16" s="67"/>
      <c r="N16" s="20"/>
      <c r="O16" s="20" t="s">
        <v>1352</v>
      </c>
      <c r="P16" s="20" t="s">
        <v>1353</v>
      </c>
      <c r="Q16" s="20"/>
      <c r="R16" s="20"/>
      <c r="S16" s="85"/>
      <c r="T16" s="19"/>
      <c r="U16" s="68"/>
      <c r="V16" s="19"/>
      <c r="W16" s="149"/>
      <c r="X16" s="19"/>
      <c r="Y16" s="19"/>
      <c r="Z16" s="19" t="s">
        <v>1500</v>
      </c>
      <c r="AA16" s="73"/>
      <c r="AB16" s="19"/>
      <c r="AC16" s="23"/>
      <c r="AD16" s="23"/>
      <c r="AE16" s="23"/>
      <c r="AF16" s="23"/>
      <c r="AG16" s="23"/>
      <c r="AH16" s="23"/>
      <c r="AI16" s="19"/>
      <c r="AJ16" s="19"/>
      <c r="AK16" s="83" t="s">
        <v>1509</v>
      </c>
      <c r="AL16" s="83" t="s">
        <v>1533</v>
      </c>
      <c r="AM16" s="86"/>
      <c r="AN16" s="86"/>
      <c r="AO16" s="21"/>
      <c r="AP16" s="116"/>
      <c r="AQ16" s="116"/>
      <c r="AR16" s="118"/>
      <c r="AT16" s="4"/>
    </row>
    <row r="17" spans="1:46" s="5" customFormat="1" ht="127.5" x14ac:dyDescent="0.2">
      <c r="A17" s="162">
        <v>135</v>
      </c>
      <c r="B17" s="74" t="s">
        <v>1361</v>
      </c>
      <c r="C17" s="75" t="s">
        <v>1080</v>
      </c>
      <c r="D17" s="75" t="s">
        <v>1434</v>
      </c>
      <c r="E17" s="75" t="s">
        <v>1284</v>
      </c>
      <c r="F17" s="75" t="s">
        <v>1135</v>
      </c>
      <c r="G17" s="20"/>
      <c r="H17" s="20"/>
      <c r="I17" s="20"/>
      <c r="J17" s="20"/>
      <c r="K17" s="192"/>
      <c r="L17" s="198"/>
      <c r="M17" s="67"/>
      <c r="N17" s="20"/>
      <c r="O17" s="20"/>
      <c r="P17" s="20"/>
      <c r="Q17" s="20" t="s">
        <v>1370</v>
      </c>
      <c r="R17" s="20"/>
      <c r="S17" s="85"/>
      <c r="T17" s="19"/>
      <c r="U17" s="68"/>
      <c r="V17" s="19" t="s">
        <v>1491</v>
      </c>
      <c r="W17" s="149"/>
      <c r="X17" s="19"/>
      <c r="Y17" s="19"/>
      <c r="Z17" s="19" t="s">
        <v>1537</v>
      </c>
      <c r="AA17" s="73"/>
      <c r="AB17" s="19"/>
      <c r="AC17" s="23"/>
      <c r="AD17" s="23"/>
      <c r="AE17" s="23"/>
      <c r="AF17" s="23"/>
      <c r="AG17" s="23"/>
      <c r="AH17" s="23"/>
      <c r="AI17" s="19"/>
      <c r="AJ17" s="19"/>
      <c r="AK17" s="83" t="s">
        <v>1376</v>
      </c>
      <c r="AL17" s="83" t="s">
        <v>486</v>
      </c>
      <c r="AM17" s="86"/>
      <c r="AN17" s="86"/>
      <c r="AO17" s="21"/>
      <c r="AP17" s="116"/>
      <c r="AQ17" s="116"/>
      <c r="AR17" s="117"/>
      <c r="AT17" s="4"/>
    </row>
    <row r="18" spans="1:46" s="5" customFormat="1" ht="253.5" customHeight="1" x14ac:dyDescent="0.2">
      <c r="A18" s="162">
        <v>137</v>
      </c>
      <c r="B18" s="74" t="s">
        <v>1361</v>
      </c>
      <c r="C18" s="75" t="s">
        <v>1080</v>
      </c>
      <c r="D18" s="75" t="s">
        <v>1434</v>
      </c>
      <c r="E18" s="75" t="s">
        <v>1279</v>
      </c>
      <c r="F18" s="75" t="s">
        <v>1099</v>
      </c>
      <c r="G18" s="20"/>
      <c r="H18" s="20"/>
      <c r="I18" s="20"/>
      <c r="J18" s="20"/>
      <c r="K18" s="192"/>
      <c r="L18" s="197">
        <v>1</v>
      </c>
      <c r="M18" s="67"/>
      <c r="N18" s="20"/>
      <c r="O18" s="20"/>
      <c r="P18" s="20"/>
      <c r="Q18" s="20" t="s">
        <v>1375</v>
      </c>
      <c r="R18" s="20"/>
      <c r="S18" s="85"/>
      <c r="T18" s="19"/>
      <c r="U18" s="68"/>
      <c r="V18" s="19" t="s">
        <v>1491</v>
      </c>
      <c r="W18" s="149"/>
      <c r="X18" s="19"/>
      <c r="Y18" s="19"/>
      <c r="Z18" s="19" t="s">
        <v>1551</v>
      </c>
      <c r="AA18" s="73"/>
      <c r="AB18" s="19"/>
      <c r="AC18" s="23"/>
      <c r="AD18" s="23"/>
      <c r="AE18" s="23"/>
      <c r="AF18" s="23"/>
      <c r="AG18" s="23"/>
      <c r="AH18" s="23"/>
      <c r="AI18" s="19"/>
      <c r="AJ18" s="19"/>
      <c r="AK18" s="83" t="s">
        <v>1376</v>
      </c>
      <c r="AL18" s="83" t="s">
        <v>486</v>
      </c>
      <c r="AM18" s="86"/>
      <c r="AN18" s="86"/>
      <c r="AO18" s="21"/>
      <c r="AP18" s="116"/>
      <c r="AQ18" s="116"/>
      <c r="AR18" s="118"/>
      <c r="AT18" s="4"/>
    </row>
    <row r="19" spans="1:46" s="5" customFormat="1" ht="63.75" x14ac:dyDescent="0.2">
      <c r="A19" s="162">
        <v>3</v>
      </c>
      <c r="B19" s="74" t="s">
        <v>232</v>
      </c>
      <c r="C19" s="75"/>
      <c r="D19" s="75" t="s">
        <v>1435</v>
      </c>
      <c r="E19" s="75" t="s">
        <v>1012</v>
      </c>
      <c r="F19" s="75"/>
      <c r="G19" s="20"/>
      <c r="H19" s="20"/>
      <c r="I19" s="20"/>
      <c r="J19" s="20"/>
      <c r="K19" s="192" t="s">
        <v>1007</v>
      </c>
      <c r="L19" s="197">
        <v>1</v>
      </c>
      <c r="M19" s="67"/>
      <c r="N19" s="20"/>
      <c r="O19" s="20" t="s">
        <v>1013</v>
      </c>
      <c r="P19" s="20"/>
      <c r="Q19" s="20" t="s">
        <v>1014</v>
      </c>
      <c r="R19" s="20" t="s">
        <v>1015</v>
      </c>
      <c r="S19" s="85"/>
      <c r="T19" s="19"/>
      <c r="U19" s="68"/>
      <c r="V19" s="19"/>
      <c r="W19" s="149"/>
      <c r="X19" s="19"/>
      <c r="Y19" s="19"/>
      <c r="Z19" s="19" t="s">
        <v>1552</v>
      </c>
      <c r="AA19" s="73"/>
      <c r="AB19" s="19"/>
      <c r="AC19" s="23">
        <v>4</v>
      </c>
      <c r="AD19" s="23">
        <v>0</v>
      </c>
      <c r="AE19" s="23">
        <v>0</v>
      </c>
      <c r="AF19" s="23"/>
      <c r="AG19" s="23"/>
      <c r="AH19" s="23"/>
      <c r="AI19" s="19"/>
      <c r="AJ19" s="19"/>
      <c r="AK19" s="83" t="s">
        <v>1011</v>
      </c>
      <c r="AL19" s="83"/>
      <c r="AM19" s="86"/>
      <c r="AN19" s="86"/>
      <c r="AO19" s="21"/>
      <c r="AP19" s="116"/>
      <c r="AQ19" s="116"/>
      <c r="AR19" s="117"/>
      <c r="AT19" s="4"/>
    </row>
    <row r="20" spans="1:46" s="5" customFormat="1" ht="51" x14ac:dyDescent="0.2">
      <c r="A20" s="162">
        <v>4</v>
      </c>
      <c r="B20" s="74" t="s">
        <v>232</v>
      </c>
      <c r="C20" s="75"/>
      <c r="D20" s="75" t="s">
        <v>1435</v>
      </c>
      <c r="E20" s="75" t="s">
        <v>1016</v>
      </c>
      <c r="F20" s="75"/>
      <c r="G20" s="20"/>
      <c r="H20" s="20"/>
      <c r="I20" s="20"/>
      <c r="J20" s="20"/>
      <c r="K20" s="192" t="s">
        <v>1007</v>
      </c>
      <c r="L20" s="197">
        <v>1</v>
      </c>
      <c r="M20" s="67"/>
      <c r="N20" s="20"/>
      <c r="O20" s="20" t="s">
        <v>1017</v>
      </c>
      <c r="P20" s="20"/>
      <c r="Q20" s="20" t="s">
        <v>1018</v>
      </c>
      <c r="R20" s="20" t="s">
        <v>1019</v>
      </c>
      <c r="S20" s="85"/>
      <c r="T20" s="19"/>
      <c r="U20" s="68"/>
      <c r="V20" s="19"/>
      <c r="W20" s="149"/>
      <c r="X20" s="19"/>
      <c r="Y20" s="19"/>
      <c r="Z20" s="19" t="s">
        <v>1553</v>
      </c>
      <c r="AA20" s="73"/>
      <c r="AB20" s="19"/>
      <c r="AC20" s="23">
        <v>4</v>
      </c>
      <c r="AD20" s="23">
        <v>0</v>
      </c>
      <c r="AE20" s="23">
        <v>0</v>
      </c>
      <c r="AF20" s="23"/>
      <c r="AG20" s="23"/>
      <c r="AH20" s="23"/>
      <c r="AI20" s="19"/>
      <c r="AJ20" s="19"/>
      <c r="AK20" s="83" t="s">
        <v>1011</v>
      </c>
      <c r="AL20" s="83"/>
      <c r="AM20" s="86"/>
      <c r="AN20" s="86"/>
      <c r="AO20" s="21"/>
      <c r="AP20" s="116"/>
      <c r="AQ20" s="116"/>
      <c r="AR20" s="117"/>
      <c r="AT20" s="4"/>
    </row>
    <row r="21" spans="1:46" s="5" customFormat="1" ht="76.5" x14ac:dyDescent="0.2">
      <c r="A21" s="162">
        <v>5</v>
      </c>
      <c r="B21" s="74" t="s">
        <v>232</v>
      </c>
      <c r="C21" s="75"/>
      <c r="D21" s="75" t="s">
        <v>1435</v>
      </c>
      <c r="E21" s="75" t="s">
        <v>1016</v>
      </c>
      <c r="F21" s="75"/>
      <c r="G21" s="20"/>
      <c r="H21" s="20"/>
      <c r="I21" s="20"/>
      <c r="J21" s="20"/>
      <c r="K21" s="192" t="s">
        <v>1007</v>
      </c>
      <c r="L21" s="197">
        <v>1</v>
      </c>
      <c r="M21" s="67"/>
      <c r="N21" s="20"/>
      <c r="O21" s="20" t="s">
        <v>1020</v>
      </c>
      <c r="P21" s="20"/>
      <c r="Q21" s="20" t="s">
        <v>1021</v>
      </c>
      <c r="R21" s="20" t="s">
        <v>1022</v>
      </c>
      <c r="S21" s="85"/>
      <c r="T21" s="19"/>
      <c r="U21" s="68"/>
      <c r="V21" s="19"/>
      <c r="W21" s="149"/>
      <c r="X21" s="19"/>
      <c r="Y21" s="19"/>
      <c r="Z21" s="19" t="s">
        <v>1554</v>
      </c>
      <c r="AA21" s="73"/>
      <c r="AB21" s="19"/>
      <c r="AC21" s="23">
        <v>4</v>
      </c>
      <c r="AD21" s="23">
        <v>0</v>
      </c>
      <c r="AE21" s="23">
        <v>0</v>
      </c>
      <c r="AF21" s="23"/>
      <c r="AG21" s="23"/>
      <c r="AH21" s="23"/>
      <c r="AI21" s="19"/>
      <c r="AJ21" s="19"/>
      <c r="AK21" s="83" t="s">
        <v>1011</v>
      </c>
      <c r="AL21" s="83"/>
      <c r="AM21" s="86"/>
      <c r="AN21" s="86"/>
      <c r="AO21" s="21"/>
      <c r="AP21" s="116"/>
      <c r="AQ21" s="116"/>
      <c r="AR21" s="118"/>
      <c r="AT21" s="4"/>
    </row>
    <row r="22" spans="1:46" s="5" customFormat="1" ht="63.75" x14ac:dyDescent="0.2">
      <c r="A22" s="162">
        <v>6</v>
      </c>
      <c r="B22" s="74" t="s">
        <v>232</v>
      </c>
      <c r="C22" s="75"/>
      <c r="D22" s="75" t="s">
        <v>1435</v>
      </c>
      <c r="E22" s="75" t="s">
        <v>1023</v>
      </c>
      <c r="F22" s="75"/>
      <c r="G22" s="20"/>
      <c r="H22" s="20"/>
      <c r="I22" s="20"/>
      <c r="J22" s="20"/>
      <c r="K22" s="192" t="s">
        <v>1007</v>
      </c>
      <c r="L22" s="197">
        <v>1</v>
      </c>
      <c r="M22" s="67"/>
      <c r="N22" s="20"/>
      <c r="O22" s="20" t="s">
        <v>1024</v>
      </c>
      <c r="P22" s="20"/>
      <c r="Q22" s="20" t="s">
        <v>1025</v>
      </c>
      <c r="R22" s="20" t="s">
        <v>1026</v>
      </c>
      <c r="S22" s="85"/>
      <c r="T22" s="19"/>
      <c r="U22" s="68"/>
      <c r="V22" s="19"/>
      <c r="W22" s="149"/>
      <c r="X22" s="19"/>
      <c r="Y22" s="19"/>
      <c r="Z22" s="19" t="s">
        <v>1555</v>
      </c>
      <c r="AA22" s="73"/>
      <c r="AB22" s="19"/>
      <c r="AC22" s="23">
        <v>3</v>
      </c>
      <c r="AD22" s="23">
        <v>1</v>
      </c>
      <c r="AE22" s="23">
        <v>0</v>
      </c>
      <c r="AF22" s="23"/>
      <c r="AG22" s="23"/>
      <c r="AH22" s="23"/>
      <c r="AI22" s="19"/>
      <c r="AJ22" s="19"/>
      <c r="AK22" s="83" t="s">
        <v>1011</v>
      </c>
      <c r="AL22" s="83"/>
      <c r="AM22" s="86"/>
      <c r="AN22" s="86"/>
      <c r="AO22" s="21"/>
      <c r="AP22" s="116"/>
      <c r="AQ22" s="116"/>
      <c r="AR22" s="118"/>
      <c r="AT22" s="4"/>
    </row>
    <row r="23" spans="1:46" s="5" customFormat="1" ht="63.75" x14ac:dyDescent="0.2">
      <c r="A23" s="162">
        <v>7</v>
      </c>
      <c r="B23" s="74" t="s">
        <v>232</v>
      </c>
      <c r="C23" s="75"/>
      <c r="D23" s="75" t="s">
        <v>1435</v>
      </c>
      <c r="E23" s="75" t="s">
        <v>1023</v>
      </c>
      <c r="F23" s="75"/>
      <c r="G23" s="20"/>
      <c r="H23" s="20"/>
      <c r="I23" s="20"/>
      <c r="J23" s="20"/>
      <c r="K23" s="192" t="s">
        <v>1007</v>
      </c>
      <c r="L23" s="197">
        <v>1</v>
      </c>
      <c r="M23" s="67"/>
      <c r="N23" s="20"/>
      <c r="O23" s="20" t="s">
        <v>1027</v>
      </c>
      <c r="P23" s="20"/>
      <c r="Q23" s="20" t="s">
        <v>1014</v>
      </c>
      <c r="R23" s="20" t="s">
        <v>1015</v>
      </c>
      <c r="S23" s="85"/>
      <c r="T23" s="19"/>
      <c r="U23" s="68"/>
      <c r="V23" s="19"/>
      <c r="W23" s="149"/>
      <c r="X23" s="19"/>
      <c r="Y23" s="19"/>
      <c r="Z23" s="19" t="s">
        <v>1556</v>
      </c>
      <c r="AA23" s="73"/>
      <c r="AB23" s="19"/>
      <c r="AC23" s="23">
        <v>4</v>
      </c>
      <c r="AD23" s="23">
        <v>0</v>
      </c>
      <c r="AE23" s="23">
        <v>0</v>
      </c>
      <c r="AF23" s="23"/>
      <c r="AG23" s="23"/>
      <c r="AH23" s="23"/>
      <c r="AI23" s="19"/>
      <c r="AJ23" s="19"/>
      <c r="AK23" s="83" t="s">
        <v>1011</v>
      </c>
      <c r="AL23" s="83"/>
      <c r="AM23" s="86"/>
      <c r="AN23" s="86"/>
      <c r="AO23" s="21"/>
      <c r="AP23" s="116"/>
      <c r="AQ23" s="116"/>
      <c r="AR23" s="119"/>
      <c r="AS23" s="4"/>
      <c r="AT23" s="4"/>
    </row>
    <row r="24" spans="1:46" s="5" customFormat="1" ht="102" x14ac:dyDescent="0.2">
      <c r="A24" s="162">
        <v>8</v>
      </c>
      <c r="B24" s="74" t="s">
        <v>232</v>
      </c>
      <c r="C24" s="75"/>
      <c r="D24" s="75" t="s">
        <v>1435</v>
      </c>
      <c r="E24" s="75" t="s">
        <v>1023</v>
      </c>
      <c r="F24" s="75"/>
      <c r="G24" s="20"/>
      <c r="H24" s="20"/>
      <c r="I24" s="20"/>
      <c r="J24" s="20"/>
      <c r="K24" s="192" t="s">
        <v>1028</v>
      </c>
      <c r="L24" s="197">
        <v>1</v>
      </c>
      <c r="M24" s="67"/>
      <c r="N24" s="20"/>
      <c r="O24" s="20" t="s">
        <v>1029</v>
      </c>
      <c r="P24" s="20"/>
      <c r="Q24" s="20" t="s">
        <v>1030</v>
      </c>
      <c r="R24" s="20" t="s">
        <v>1031</v>
      </c>
      <c r="S24" s="85"/>
      <c r="T24" s="19"/>
      <c r="U24" s="68"/>
      <c r="V24" s="19"/>
      <c r="W24" s="149"/>
      <c r="X24" s="19"/>
      <c r="Y24" s="19"/>
      <c r="Z24" s="19" t="s">
        <v>1557</v>
      </c>
      <c r="AA24" s="73"/>
      <c r="AB24" s="19"/>
      <c r="AC24" s="23">
        <v>4</v>
      </c>
      <c r="AD24" s="23">
        <v>0</v>
      </c>
      <c r="AE24" s="23">
        <v>0</v>
      </c>
      <c r="AF24" s="23"/>
      <c r="AG24" s="23"/>
      <c r="AH24" s="23"/>
      <c r="AI24" s="19"/>
      <c r="AJ24" s="19"/>
      <c r="AK24" s="83" t="s">
        <v>1011</v>
      </c>
      <c r="AL24" s="83"/>
      <c r="AM24" s="86"/>
      <c r="AN24" s="86"/>
      <c r="AO24" s="21"/>
      <c r="AP24" s="116"/>
      <c r="AQ24" s="116"/>
      <c r="AR24" s="118"/>
      <c r="AS24" s="4"/>
      <c r="AT24" s="4"/>
    </row>
    <row r="25" spans="1:46" s="5" customFormat="1" ht="63.75" x14ac:dyDescent="0.2">
      <c r="A25" s="162">
        <v>9</v>
      </c>
      <c r="B25" s="74" t="s">
        <v>232</v>
      </c>
      <c r="C25" s="75"/>
      <c r="D25" s="75" t="s">
        <v>1435</v>
      </c>
      <c r="E25" s="75" t="s">
        <v>1032</v>
      </c>
      <c r="F25" s="75"/>
      <c r="G25" s="20"/>
      <c r="H25" s="20"/>
      <c r="I25" s="20"/>
      <c r="J25" s="20"/>
      <c r="K25" s="192" t="s">
        <v>1007</v>
      </c>
      <c r="L25" s="192"/>
      <c r="M25" s="67"/>
      <c r="N25" s="20"/>
      <c r="O25" s="20" t="s">
        <v>1033</v>
      </c>
      <c r="P25" s="20"/>
      <c r="Q25" s="20" t="s">
        <v>1034</v>
      </c>
      <c r="R25" s="20" t="s">
        <v>1035</v>
      </c>
      <c r="S25" s="85"/>
      <c r="T25" s="19"/>
      <c r="U25" s="68"/>
      <c r="V25" s="19"/>
      <c r="W25" s="149"/>
      <c r="X25" s="19"/>
      <c r="Y25" s="19"/>
      <c r="Z25" s="19"/>
      <c r="AA25" s="73"/>
      <c r="AB25" s="19"/>
      <c r="AC25" s="23"/>
      <c r="AD25" s="23"/>
      <c r="AE25" s="23"/>
      <c r="AF25" s="23"/>
      <c r="AG25" s="23"/>
      <c r="AH25" s="23"/>
      <c r="AI25" s="19"/>
      <c r="AJ25" s="19"/>
      <c r="AK25" s="83" t="s">
        <v>1011</v>
      </c>
      <c r="AL25" s="83"/>
      <c r="AM25" s="86"/>
      <c r="AN25" s="86"/>
      <c r="AO25" s="21"/>
      <c r="AP25" s="116"/>
      <c r="AQ25" s="116"/>
      <c r="AR25" s="118"/>
      <c r="AS25" s="4"/>
      <c r="AT25" s="4"/>
    </row>
    <row r="26" spans="1:46" s="5" customFormat="1" ht="51" x14ac:dyDescent="0.2">
      <c r="A26" s="162">
        <v>10</v>
      </c>
      <c r="B26" s="74" t="s">
        <v>232</v>
      </c>
      <c r="C26" s="75"/>
      <c r="D26" s="75" t="s">
        <v>1435</v>
      </c>
      <c r="E26" s="75" t="s">
        <v>1036</v>
      </c>
      <c r="F26" s="75"/>
      <c r="G26" s="20"/>
      <c r="H26" s="20"/>
      <c r="I26" s="20"/>
      <c r="J26" s="20"/>
      <c r="K26" s="192" t="s">
        <v>1007</v>
      </c>
      <c r="L26" s="192"/>
      <c r="M26" s="67"/>
      <c r="N26" s="20"/>
      <c r="O26" s="20" t="s">
        <v>1037</v>
      </c>
      <c r="P26" s="20"/>
      <c r="Q26" s="20" t="s">
        <v>1038</v>
      </c>
      <c r="R26" s="20" t="s">
        <v>1039</v>
      </c>
      <c r="S26" s="85"/>
      <c r="T26" s="19"/>
      <c r="U26" s="68"/>
      <c r="V26" s="19"/>
      <c r="W26" s="149"/>
      <c r="X26" s="19"/>
      <c r="Y26" s="19"/>
      <c r="Z26" s="19"/>
      <c r="AA26" s="73"/>
      <c r="AB26" s="19"/>
      <c r="AC26" s="23"/>
      <c r="AD26" s="23"/>
      <c r="AE26" s="23"/>
      <c r="AF26" s="23"/>
      <c r="AG26" s="23"/>
      <c r="AH26" s="23"/>
      <c r="AI26" s="19"/>
      <c r="AJ26" s="19"/>
      <c r="AK26" s="83" t="s">
        <v>1011</v>
      </c>
      <c r="AL26" s="83"/>
      <c r="AM26" s="86"/>
      <c r="AN26" s="86"/>
      <c r="AO26" s="21"/>
      <c r="AP26" s="116"/>
      <c r="AQ26" s="116"/>
      <c r="AR26" s="118"/>
      <c r="AS26" s="4"/>
    </row>
    <row r="27" spans="1:46" s="5" customFormat="1" ht="51" x14ac:dyDescent="0.2">
      <c r="A27" s="162">
        <v>11</v>
      </c>
      <c r="B27" s="74" t="s">
        <v>232</v>
      </c>
      <c r="C27" s="75"/>
      <c r="D27" s="75" t="s">
        <v>1435</v>
      </c>
      <c r="E27" s="75" t="s">
        <v>1032</v>
      </c>
      <c r="F27" s="75"/>
      <c r="G27" s="20"/>
      <c r="H27" s="20"/>
      <c r="I27" s="20"/>
      <c r="J27" s="20"/>
      <c r="K27" s="192" t="s">
        <v>1007</v>
      </c>
      <c r="L27" s="192"/>
      <c r="M27" s="67"/>
      <c r="N27" s="20"/>
      <c r="O27" s="20" t="s">
        <v>1040</v>
      </c>
      <c r="P27" s="20"/>
      <c r="Q27" s="20" t="s">
        <v>1018</v>
      </c>
      <c r="R27" s="20"/>
      <c r="S27" s="85"/>
      <c r="T27" s="19"/>
      <c r="U27" s="68"/>
      <c r="V27" s="19"/>
      <c r="W27" s="149"/>
      <c r="X27" s="19"/>
      <c r="Y27" s="19"/>
      <c r="Z27" s="19"/>
      <c r="AA27" s="73"/>
      <c r="AB27" s="19"/>
      <c r="AC27" s="23"/>
      <c r="AD27" s="23"/>
      <c r="AE27" s="23"/>
      <c r="AF27" s="23"/>
      <c r="AG27" s="23"/>
      <c r="AH27" s="23"/>
      <c r="AI27" s="19"/>
      <c r="AJ27" s="19"/>
      <c r="AK27" s="83" t="s">
        <v>1011</v>
      </c>
      <c r="AL27" s="83"/>
      <c r="AM27" s="86"/>
      <c r="AN27" s="86"/>
      <c r="AO27" s="21"/>
      <c r="AP27" s="116"/>
      <c r="AQ27" s="116"/>
      <c r="AR27" s="118"/>
      <c r="AS27" s="4"/>
    </row>
    <row r="28" spans="1:46" s="5" customFormat="1" ht="51" x14ac:dyDescent="0.2">
      <c r="A28" s="162">
        <v>12</v>
      </c>
      <c r="B28" s="74" t="s">
        <v>232</v>
      </c>
      <c r="C28" s="75"/>
      <c r="D28" s="75" t="s">
        <v>1435</v>
      </c>
      <c r="E28" s="75" t="s">
        <v>1041</v>
      </c>
      <c r="F28" s="75"/>
      <c r="G28" s="20"/>
      <c r="H28" s="20"/>
      <c r="I28" s="20"/>
      <c r="J28" s="20"/>
      <c r="K28" s="192" t="s">
        <v>1007</v>
      </c>
      <c r="L28" s="192"/>
      <c r="M28" s="67"/>
      <c r="N28" s="20"/>
      <c r="O28" s="20" t="s">
        <v>1042</v>
      </c>
      <c r="P28" s="20"/>
      <c r="Q28" s="20" t="s">
        <v>1043</v>
      </c>
      <c r="R28" s="20" t="s">
        <v>1044</v>
      </c>
      <c r="S28" s="85"/>
      <c r="T28" s="19"/>
      <c r="U28" s="68"/>
      <c r="V28" s="19"/>
      <c r="W28" s="149"/>
      <c r="X28" s="19"/>
      <c r="Y28" s="19"/>
      <c r="Z28" s="19"/>
      <c r="AA28" s="73"/>
      <c r="AB28" s="19"/>
      <c r="AC28" s="23"/>
      <c r="AD28" s="23"/>
      <c r="AE28" s="23"/>
      <c r="AF28" s="23"/>
      <c r="AG28" s="23"/>
      <c r="AH28" s="23"/>
      <c r="AI28" s="19"/>
      <c r="AJ28" s="19"/>
      <c r="AK28" s="83" t="s">
        <v>1011</v>
      </c>
      <c r="AL28" s="83"/>
      <c r="AM28" s="86"/>
      <c r="AN28" s="86"/>
      <c r="AO28" s="21"/>
      <c r="AP28" s="116"/>
      <c r="AQ28" s="116"/>
      <c r="AR28" s="118"/>
      <c r="AS28" s="4"/>
    </row>
    <row r="29" spans="1:46" s="5" customFormat="1" ht="51" x14ac:dyDescent="0.2">
      <c r="A29" s="162">
        <v>13</v>
      </c>
      <c r="B29" s="74" t="s">
        <v>232</v>
      </c>
      <c r="C29" s="75"/>
      <c r="D29" s="75" t="s">
        <v>1435</v>
      </c>
      <c r="E29" s="75" t="s">
        <v>1045</v>
      </c>
      <c r="F29" s="75"/>
      <c r="G29" s="20"/>
      <c r="H29" s="20"/>
      <c r="I29" s="20"/>
      <c r="J29" s="20"/>
      <c r="K29" s="192" t="s">
        <v>1007</v>
      </c>
      <c r="L29" s="192"/>
      <c r="M29" s="67"/>
      <c r="N29" s="20"/>
      <c r="O29" s="20" t="s">
        <v>1046</v>
      </c>
      <c r="P29" s="20"/>
      <c r="Q29" s="20" t="s">
        <v>1018</v>
      </c>
      <c r="R29" s="20" t="s">
        <v>1019</v>
      </c>
      <c r="S29" s="85"/>
      <c r="T29" s="19"/>
      <c r="U29" s="68"/>
      <c r="V29" s="19"/>
      <c r="W29" s="149"/>
      <c r="X29" s="19"/>
      <c r="Y29" s="19"/>
      <c r="Z29" s="19"/>
      <c r="AA29" s="73"/>
      <c r="AB29" s="19"/>
      <c r="AC29" s="23"/>
      <c r="AD29" s="23"/>
      <c r="AE29" s="23"/>
      <c r="AF29" s="23"/>
      <c r="AG29" s="23"/>
      <c r="AH29" s="23"/>
      <c r="AI29" s="19"/>
      <c r="AJ29" s="19"/>
      <c r="AK29" s="83" t="s">
        <v>1011</v>
      </c>
      <c r="AL29" s="83"/>
      <c r="AM29" s="86"/>
      <c r="AN29" s="86"/>
      <c r="AO29" s="21"/>
      <c r="AP29" s="116"/>
      <c r="AQ29" s="116"/>
      <c r="AR29" s="118"/>
      <c r="AS29" s="4"/>
    </row>
    <row r="30" spans="1:46" s="5" customFormat="1" ht="63.75" x14ac:dyDescent="0.2">
      <c r="A30" s="162">
        <v>2</v>
      </c>
      <c r="B30" s="74" t="s">
        <v>232</v>
      </c>
      <c r="C30" s="75"/>
      <c r="D30" s="75" t="s">
        <v>1435</v>
      </c>
      <c r="E30" s="75" t="s">
        <v>1006</v>
      </c>
      <c r="F30" s="75"/>
      <c r="G30" s="20"/>
      <c r="H30" s="20"/>
      <c r="I30" s="20"/>
      <c r="J30" s="20"/>
      <c r="K30" s="192" t="s">
        <v>1007</v>
      </c>
      <c r="L30" s="192"/>
      <c r="M30" s="67"/>
      <c r="N30" s="20"/>
      <c r="O30" s="20" t="s">
        <v>1008</v>
      </c>
      <c r="P30" s="20"/>
      <c r="Q30" s="20" t="s">
        <v>1009</v>
      </c>
      <c r="R30" s="20" t="s">
        <v>1010</v>
      </c>
      <c r="S30" s="85"/>
      <c r="T30" s="19"/>
      <c r="U30" s="68"/>
      <c r="V30" s="19"/>
      <c r="W30" s="149"/>
      <c r="X30" s="19"/>
      <c r="Y30" s="19"/>
      <c r="Z30" s="19"/>
      <c r="AA30" s="73"/>
      <c r="AB30" s="19"/>
      <c r="AC30" s="23"/>
      <c r="AD30" s="23"/>
      <c r="AE30" s="23"/>
      <c r="AF30" s="23"/>
      <c r="AG30" s="23"/>
      <c r="AH30" s="23"/>
      <c r="AI30" s="19"/>
      <c r="AJ30" s="19"/>
      <c r="AK30" s="83" t="s">
        <v>1011</v>
      </c>
      <c r="AL30" s="83"/>
      <c r="AM30" s="86"/>
      <c r="AN30" s="86"/>
      <c r="AO30" s="21"/>
      <c r="AP30" s="116"/>
      <c r="AQ30" s="116"/>
      <c r="AR30" s="117"/>
      <c r="AS30" s="4"/>
    </row>
    <row r="31" spans="1:46" s="5" customFormat="1" ht="89.25" x14ac:dyDescent="0.2">
      <c r="A31" s="162">
        <v>67</v>
      </c>
      <c r="B31" s="74" t="s">
        <v>232</v>
      </c>
      <c r="C31" s="75" t="s">
        <v>1005</v>
      </c>
      <c r="D31" s="75" t="s">
        <v>1440</v>
      </c>
      <c r="E31" s="75" t="s">
        <v>1187</v>
      </c>
      <c r="F31" s="75"/>
      <c r="G31" s="20"/>
      <c r="H31" s="20"/>
      <c r="I31" s="20"/>
      <c r="J31" s="20"/>
      <c r="K31" s="192" t="s">
        <v>1002</v>
      </c>
      <c r="L31" s="192"/>
      <c r="M31" s="67"/>
      <c r="N31" s="20"/>
      <c r="O31" s="20" t="s">
        <v>1188</v>
      </c>
      <c r="P31" s="20" t="s">
        <v>1189</v>
      </c>
      <c r="Q31" s="20" t="s">
        <v>1190</v>
      </c>
      <c r="R31" s="20"/>
      <c r="S31" s="85"/>
      <c r="T31" s="19"/>
      <c r="U31" s="68"/>
      <c r="V31" s="19"/>
      <c r="W31" s="149"/>
      <c r="X31" s="19"/>
      <c r="Y31" s="19"/>
      <c r="Z31" s="19"/>
      <c r="AA31" s="73"/>
      <c r="AB31" s="19"/>
      <c r="AC31" s="23"/>
      <c r="AD31" s="23"/>
      <c r="AE31" s="23"/>
      <c r="AF31" s="23"/>
      <c r="AG31" s="23"/>
      <c r="AH31" s="23"/>
      <c r="AI31" s="19"/>
      <c r="AJ31" s="19"/>
      <c r="AK31" s="83" t="s">
        <v>1509</v>
      </c>
      <c r="AL31" s="83" t="s">
        <v>1533</v>
      </c>
      <c r="AM31" s="86"/>
      <c r="AN31" s="86"/>
      <c r="AO31" s="21"/>
      <c r="AP31" s="116"/>
      <c r="AQ31" s="116"/>
      <c r="AR31" s="117"/>
      <c r="AS31" s="4"/>
    </row>
    <row r="32" spans="1:46" s="5" customFormat="1" ht="51" x14ac:dyDescent="0.2">
      <c r="A32" s="162">
        <v>68</v>
      </c>
      <c r="B32" s="74" t="s">
        <v>232</v>
      </c>
      <c r="C32" s="75" t="s">
        <v>1005</v>
      </c>
      <c r="D32" s="75" t="s">
        <v>1440</v>
      </c>
      <c r="E32" s="75" t="s">
        <v>1187</v>
      </c>
      <c r="F32" s="75"/>
      <c r="G32" s="20"/>
      <c r="H32" s="20"/>
      <c r="I32" s="20"/>
      <c r="J32" s="20"/>
      <c r="K32" s="192" t="s">
        <v>1028</v>
      </c>
      <c r="L32" s="192"/>
      <c r="M32" s="67"/>
      <c r="N32" s="20"/>
      <c r="O32" s="20" t="s">
        <v>1191</v>
      </c>
      <c r="P32" s="20"/>
      <c r="Q32" s="20" t="s">
        <v>1192</v>
      </c>
      <c r="R32" s="20"/>
      <c r="S32" s="85"/>
      <c r="T32" s="19"/>
      <c r="U32" s="68"/>
      <c r="V32" s="19"/>
      <c r="W32" s="149"/>
      <c r="X32" s="19"/>
      <c r="Y32" s="19"/>
      <c r="Z32" s="19"/>
      <c r="AA32" s="73"/>
      <c r="AB32" s="19"/>
      <c r="AC32" s="23"/>
      <c r="AD32" s="23"/>
      <c r="AE32" s="23"/>
      <c r="AF32" s="23"/>
      <c r="AG32" s="23"/>
      <c r="AH32" s="23"/>
      <c r="AI32" s="19"/>
      <c r="AJ32" s="19"/>
      <c r="AK32" s="83" t="s">
        <v>1509</v>
      </c>
      <c r="AL32" s="83" t="s">
        <v>1533</v>
      </c>
      <c r="AM32" s="86"/>
      <c r="AN32" s="86"/>
      <c r="AO32" s="21"/>
      <c r="AP32" s="116"/>
      <c r="AQ32" s="116"/>
      <c r="AR32" s="118"/>
      <c r="AS32" s="4"/>
    </row>
    <row r="33" spans="1:45" s="5" customFormat="1" ht="191.25" x14ac:dyDescent="0.2">
      <c r="A33" s="162">
        <v>40</v>
      </c>
      <c r="B33" s="74" t="s">
        <v>232</v>
      </c>
      <c r="C33" s="75" t="s">
        <v>1118</v>
      </c>
      <c r="D33" s="75" t="s">
        <v>1442</v>
      </c>
      <c r="E33" s="75" t="s">
        <v>1135</v>
      </c>
      <c r="F33" s="75"/>
      <c r="G33" s="20"/>
      <c r="H33" s="20"/>
      <c r="I33" s="20"/>
      <c r="J33" s="20"/>
      <c r="K33" s="192" t="s">
        <v>1064</v>
      </c>
      <c r="L33" s="197">
        <v>1</v>
      </c>
      <c r="M33" s="67"/>
      <c r="N33" s="20"/>
      <c r="O33" s="20" t="s">
        <v>1136</v>
      </c>
      <c r="P33" s="20"/>
      <c r="Q33" s="20" t="s">
        <v>1137</v>
      </c>
      <c r="R33" s="20"/>
      <c r="S33" s="85"/>
      <c r="T33" s="19"/>
      <c r="U33" s="68"/>
      <c r="V33" s="19"/>
      <c r="W33" s="149"/>
      <c r="X33" s="19"/>
      <c r="Y33" s="19"/>
      <c r="Z33" s="19" t="s">
        <v>1500</v>
      </c>
      <c r="AA33" s="73"/>
      <c r="AB33" s="19"/>
      <c r="AC33" s="23"/>
      <c r="AD33" s="23"/>
      <c r="AE33" s="23"/>
      <c r="AF33" s="23"/>
      <c r="AG33" s="23"/>
      <c r="AH33" s="23"/>
      <c r="AI33" s="19"/>
      <c r="AJ33" s="19"/>
      <c r="AK33" s="83" t="s">
        <v>1138</v>
      </c>
      <c r="AL33" s="83" t="s">
        <v>1139</v>
      </c>
      <c r="AM33" s="86"/>
      <c r="AN33" s="86"/>
      <c r="AO33" s="21"/>
      <c r="AP33" s="116"/>
      <c r="AQ33" s="116"/>
      <c r="AR33" s="118"/>
    </row>
    <row r="34" spans="1:45" s="5" customFormat="1" ht="63.75" x14ac:dyDescent="0.2">
      <c r="A34" s="162">
        <v>39</v>
      </c>
      <c r="B34" s="74" t="s">
        <v>232</v>
      </c>
      <c r="C34" s="75" t="s">
        <v>1118</v>
      </c>
      <c r="D34" s="75" t="s">
        <v>1443</v>
      </c>
      <c r="E34" s="75" t="s">
        <v>1133</v>
      </c>
      <c r="F34" s="75"/>
      <c r="G34" s="20"/>
      <c r="H34" s="20"/>
      <c r="I34" s="20"/>
      <c r="J34" s="20"/>
      <c r="K34" s="192" t="s">
        <v>1093</v>
      </c>
      <c r="L34" s="197">
        <v>1</v>
      </c>
      <c r="M34" s="67"/>
      <c r="N34" s="20"/>
      <c r="O34" s="20"/>
      <c r="P34" s="20"/>
      <c r="Q34" s="20" t="s">
        <v>1134</v>
      </c>
      <c r="R34" s="20"/>
      <c r="S34" s="85" t="s">
        <v>7</v>
      </c>
      <c r="T34" s="19"/>
      <c r="U34" s="68"/>
      <c r="V34" s="19"/>
      <c r="W34" s="149"/>
      <c r="X34" s="19"/>
      <c r="Y34" s="19" t="s">
        <v>13</v>
      </c>
      <c r="Z34" s="196" t="s">
        <v>1484</v>
      </c>
      <c r="AA34" s="73">
        <v>42857</v>
      </c>
      <c r="AB34" s="19" t="s">
        <v>1485</v>
      </c>
      <c r="AC34" s="23">
        <v>5</v>
      </c>
      <c r="AD34" s="23">
        <v>0</v>
      </c>
      <c r="AE34" s="23">
        <v>1</v>
      </c>
      <c r="AF34" s="23"/>
      <c r="AG34" s="23"/>
      <c r="AH34" s="23"/>
      <c r="AI34" s="19"/>
      <c r="AJ34" s="19"/>
      <c r="AK34" s="83" t="s">
        <v>1138</v>
      </c>
      <c r="AL34" s="83" t="s">
        <v>1139</v>
      </c>
      <c r="AM34" s="86"/>
      <c r="AN34" s="86"/>
      <c r="AO34" s="21"/>
      <c r="AP34" s="116"/>
      <c r="AQ34" s="116"/>
      <c r="AR34" s="118"/>
    </row>
    <row r="35" spans="1:45" s="5" customFormat="1" ht="204" x14ac:dyDescent="0.2">
      <c r="A35" s="162">
        <v>69</v>
      </c>
      <c r="B35" s="74" t="s">
        <v>232</v>
      </c>
      <c r="C35" s="75" t="s">
        <v>1005</v>
      </c>
      <c r="D35" s="75" t="s">
        <v>1441</v>
      </c>
      <c r="E35" s="75" t="s">
        <v>1016</v>
      </c>
      <c r="F35" s="75"/>
      <c r="G35" s="20"/>
      <c r="H35" s="20"/>
      <c r="I35" s="20"/>
      <c r="J35" s="20"/>
      <c r="K35" s="192" t="s">
        <v>1007</v>
      </c>
      <c r="L35" s="192"/>
      <c r="M35" s="67"/>
      <c r="N35" s="20"/>
      <c r="O35" s="20" t="s">
        <v>1193</v>
      </c>
      <c r="P35" s="20" t="s">
        <v>1194</v>
      </c>
      <c r="Q35" s="20" t="s">
        <v>1195</v>
      </c>
      <c r="R35" s="20"/>
      <c r="S35" s="85"/>
      <c r="T35" s="19"/>
      <c r="U35" s="68"/>
      <c r="V35" s="19"/>
      <c r="W35" s="149"/>
      <c r="X35" s="19"/>
      <c r="Y35" s="19"/>
      <c r="Z35" s="19"/>
      <c r="AA35" s="73"/>
      <c r="AB35" s="19"/>
      <c r="AC35" s="23"/>
      <c r="AD35" s="23"/>
      <c r="AE35" s="23"/>
      <c r="AF35" s="23"/>
      <c r="AG35" s="23"/>
      <c r="AH35" s="23"/>
      <c r="AI35" s="19"/>
      <c r="AJ35" s="19"/>
      <c r="AK35" s="83" t="s">
        <v>1509</v>
      </c>
      <c r="AL35" s="83" t="s">
        <v>1533</v>
      </c>
      <c r="AM35" s="86"/>
      <c r="AN35" s="86"/>
      <c r="AO35" s="21"/>
      <c r="AP35" s="116"/>
      <c r="AQ35" s="116"/>
      <c r="AR35" s="118"/>
    </row>
    <row r="36" spans="1:45" s="5" customFormat="1" ht="51" x14ac:dyDescent="0.2">
      <c r="A36" s="162">
        <v>15</v>
      </c>
      <c r="B36" s="74" t="s">
        <v>232</v>
      </c>
      <c r="C36" s="75"/>
      <c r="D36" s="75" t="s">
        <v>1444</v>
      </c>
      <c r="E36" s="75" t="s">
        <v>1052</v>
      </c>
      <c r="F36" s="75"/>
      <c r="G36" s="20"/>
      <c r="H36" s="20"/>
      <c r="I36" s="20"/>
      <c r="J36" s="20"/>
      <c r="K36" s="192" t="s">
        <v>1007</v>
      </c>
      <c r="L36" s="192"/>
      <c r="M36" s="67"/>
      <c r="N36" s="20"/>
      <c r="O36" s="20" t="s">
        <v>1053</v>
      </c>
      <c r="P36" s="20"/>
      <c r="Q36" s="20" t="s">
        <v>1054</v>
      </c>
      <c r="R36" s="20" t="s">
        <v>1055</v>
      </c>
      <c r="S36" s="85"/>
      <c r="T36" s="19"/>
      <c r="U36" s="68"/>
      <c r="V36" s="19"/>
      <c r="W36" s="149"/>
      <c r="X36" s="19"/>
      <c r="Y36" s="19"/>
      <c r="Z36" s="19"/>
      <c r="AA36" s="73"/>
      <c r="AB36" s="19"/>
      <c r="AC36" s="23"/>
      <c r="AD36" s="23"/>
      <c r="AE36" s="23"/>
      <c r="AF36" s="23"/>
      <c r="AG36" s="23"/>
      <c r="AH36" s="23"/>
      <c r="AI36" s="19"/>
      <c r="AJ36" s="19"/>
      <c r="AK36" s="83" t="s">
        <v>1011</v>
      </c>
      <c r="AL36" s="83"/>
      <c r="AM36" s="86"/>
      <c r="AN36" s="86"/>
      <c r="AO36" s="21"/>
      <c r="AP36" s="116"/>
      <c r="AQ36" s="116"/>
      <c r="AR36" s="118"/>
      <c r="AS36" s="4"/>
    </row>
    <row r="37" spans="1:45" s="5" customFormat="1" ht="89.25" x14ac:dyDescent="0.2">
      <c r="A37" s="162">
        <v>70</v>
      </c>
      <c r="B37" s="74" t="s">
        <v>232</v>
      </c>
      <c r="C37" s="75" t="s">
        <v>1005</v>
      </c>
      <c r="D37" s="75" t="s">
        <v>1196</v>
      </c>
      <c r="E37" s="75" t="s">
        <v>1032</v>
      </c>
      <c r="F37" s="75"/>
      <c r="G37" s="20"/>
      <c r="H37" s="20"/>
      <c r="I37" s="20"/>
      <c r="J37" s="20"/>
      <c r="K37" s="192" t="s">
        <v>1007</v>
      </c>
      <c r="L37" s="192"/>
      <c r="M37" s="67"/>
      <c r="N37" s="20"/>
      <c r="O37" s="20" t="s">
        <v>1197</v>
      </c>
      <c r="P37" s="20" t="s">
        <v>1198</v>
      </c>
      <c r="Q37" s="20" t="s">
        <v>1199</v>
      </c>
      <c r="R37" s="20"/>
      <c r="S37" s="85"/>
      <c r="T37" s="19"/>
      <c r="U37" s="68"/>
      <c r="V37" s="19"/>
      <c r="W37" s="149"/>
      <c r="X37" s="19"/>
      <c r="Y37" s="19"/>
      <c r="Z37" s="19"/>
      <c r="AA37" s="73"/>
      <c r="AB37" s="19"/>
      <c r="AC37" s="23"/>
      <c r="AD37" s="23"/>
      <c r="AE37" s="23"/>
      <c r="AF37" s="23"/>
      <c r="AG37" s="23"/>
      <c r="AH37" s="23"/>
      <c r="AI37" s="19"/>
      <c r="AJ37" s="19"/>
      <c r="AK37" s="83" t="s">
        <v>1509</v>
      </c>
      <c r="AL37" s="83" t="s">
        <v>1533</v>
      </c>
      <c r="AM37" s="86"/>
      <c r="AN37" s="86"/>
      <c r="AO37" s="21"/>
      <c r="AP37" s="116"/>
      <c r="AQ37" s="116"/>
      <c r="AR37" s="119"/>
      <c r="AS37" s="4"/>
    </row>
    <row r="38" spans="1:45" s="5" customFormat="1" ht="25.5" x14ac:dyDescent="0.2">
      <c r="A38" s="162">
        <v>71</v>
      </c>
      <c r="B38" s="74" t="s">
        <v>232</v>
      </c>
      <c r="C38" s="75" t="s">
        <v>1005</v>
      </c>
      <c r="D38" s="75" t="s">
        <v>1196</v>
      </c>
      <c r="E38" s="75" t="s">
        <v>1032</v>
      </c>
      <c r="F38" s="75"/>
      <c r="G38" s="20"/>
      <c r="H38" s="20"/>
      <c r="I38" s="20"/>
      <c r="J38" s="20"/>
      <c r="K38" s="192" t="s">
        <v>1064</v>
      </c>
      <c r="L38" s="197">
        <v>1</v>
      </c>
      <c r="M38" s="67"/>
      <c r="N38" s="20"/>
      <c r="O38" s="20" t="s">
        <v>1200</v>
      </c>
      <c r="P38" s="20" t="s">
        <v>1201</v>
      </c>
      <c r="Q38" s="20"/>
      <c r="R38" s="20"/>
      <c r="S38" s="85"/>
      <c r="T38" s="19"/>
      <c r="U38" s="68"/>
      <c r="V38" s="19"/>
      <c r="W38" s="149"/>
      <c r="X38" s="19"/>
      <c r="Y38" s="19"/>
      <c r="Z38" s="19" t="s">
        <v>1500</v>
      </c>
      <c r="AA38" s="73"/>
      <c r="AB38" s="19"/>
      <c r="AC38" s="23"/>
      <c r="AD38" s="23"/>
      <c r="AE38" s="23"/>
      <c r="AF38" s="23"/>
      <c r="AG38" s="23"/>
      <c r="AH38" s="23"/>
      <c r="AI38" s="19"/>
      <c r="AJ38" s="19"/>
      <c r="AK38" s="83" t="s">
        <v>1509</v>
      </c>
      <c r="AL38" s="83" t="s">
        <v>1533</v>
      </c>
      <c r="AM38" s="86"/>
      <c r="AN38" s="86"/>
      <c r="AO38" s="21"/>
      <c r="AP38" s="116"/>
      <c r="AQ38" s="116"/>
      <c r="AR38" s="118"/>
    </row>
    <row r="39" spans="1:45" s="5" customFormat="1" ht="89.25" x14ac:dyDescent="0.2">
      <c r="A39" s="162">
        <v>72</v>
      </c>
      <c r="B39" s="74" t="s">
        <v>232</v>
      </c>
      <c r="C39" s="75" t="s">
        <v>1005</v>
      </c>
      <c r="D39" s="75" t="s">
        <v>1196</v>
      </c>
      <c r="E39" s="75" t="s">
        <v>1032</v>
      </c>
      <c r="F39" s="75"/>
      <c r="G39" s="20"/>
      <c r="H39" s="20"/>
      <c r="I39" s="20"/>
      <c r="J39" s="20"/>
      <c r="K39" s="192" t="s">
        <v>1007</v>
      </c>
      <c r="L39" s="192"/>
      <c r="M39" s="67"/>
      <c r="N39" s="20"/>
      <c r="O39" s="20" t="s">
        <v>1202</v>
      </c>
      <c r="P39" s="20" t="s">
        <v>1203</v>
      </c>
      <c r="Q39" s="20" t="s">
        <v>1199</v>
      </c>
      <c r="R39" s="20"/>
      <c r="S39" s="85"/>
      <c r="T39" s="19"/>
      <c r="U39" s="68"/>
      <c r="V39" s="19"/>
      <c r="W39" s="149"/>
      <c r="X39" s="19"/>
      <c r="Y39" s="19"/>
      <c r="Z39" s="19"/>
      <c r="AA39" s="73"/>
      <c r="AB39" s="19"/>
      <c r="AC39" s="23"/>
      <c r="AD39" s="23"/>
      <c r="AE39" s="23"/>
      <c r="AF39" s="23"/>
      <c r="AG39" s="23"/>
      <c r="AH39" s="23"/>
      <c r="AI39" s="19"/>
      <c r="AJ39" s="19"/>
      <c r="AK39" s="83" t="s">
        <v>1509</v>
      </c>
      <c r="AL39" s="83" t="s">
        <v>1533</v>
      </c>
      <c r="AM39" s="86"/>
      <c r="AN39" s="86"/>
      <c r="AO39" s="21"/>
      <c r="AP39" s="116"/>
      <c r="AQ39" s="116"/>
      <c r="AR39" s="118"/>
    </row>
    <row r="40" spans="1:45" s="5" customFormat="1" ht="51" x14ac:dyDescent="0.2">
      <c r="A40" s="162">
        <v>73</v>
      </c>
      <c r="B40" s="74" t="s">
        <v>232</v>
      </c>
      <c r="C40" s="75" t="s">
        <v>1005</v>
      </c>
      <c r="D40" s="75" t="s">
        <v>1196</v>
      </c>
      <c r="E40" s="75" t="s">
        <v>1041</v>
      </c>
      <c r="F40" s="75"/>
      <c r="G40" s="20"/>
      <c r="H40" s="20"/>
      <c r="I40" s="20"/>
      <c r="J40" s="20"/>
      <c r="K40" s="192" t="s">
        <v>1007</v>
      </c>
      <c r="L40" s="192"/>
      <c r="M40" s="67"/>
      <c r="N40" s="20"/>
      <c r="O40" s="20" t="s">
        <v>1204</v>
      </c>
      <c r="P40" s="20" t="s">
        <v>1205</v>
      </c>
      <c r="Q40" s="20" t="s">
        <v>1199</v>
      </c>
      <c r="R40" s="20"/>
      <c r="S40" s="85"/>
      <c r="T40" s="19"/>
      <c r="U40" s="68"/>
      <c r="V40" s="19"/>
      <c r="W40" s="149"/>
      <c r="X40" s="19"/>
      <c r="Y40" s="19"/>
      <c r="Z40" s="19"/>
      <c r="AA40" s="73"/>
      <c r="AB40" s="19"/>
      <c r="AC40" s="23"/>
      <c r="AD40" s="23"/>
      <c r="AE40" s="23"/>
      <c r="AF40" s="23"/>
      <c r="AG40" s="23"/>
      <c r="AH40" s="23"/>
      <c r="AI40" s="19"/>
      <c r="AJ40" s="19"/>
      <c r="AK40" s="83" t="s">
        <v>1509</v>
      </c>
      <c r="AL40" s="83" t="s">
        <v>1533</v>
      </c>
      <c r="AM40" s="86"/>
      <c r="AN40" s="86"/>
      <c r="AO40" s="21"/>
      <c r="AP40" s="116"/>
      <c r="AQ40" s="116"/>
      <c r="AR40" s="118"/>
    </row>
    <row r="41" spans="1:45" s="5" customFormat="1" ht="38.25" x14ac:dyDescent="0.2">
      <c r="A41" s="162">
        <v>16</v>
      </c>
      <c r="B41" s="74" t="s">
        <v>232</v>
      </c>
      <c r="C41" s="75"/>
      <c r="D41" s="75" t="s">
        <v>1445</v>
      </c>
      <c r="E41" s="75" t="s">
        <v>1041</v>
      </c>
      <c r="F41" s="75"/>
      <c r="G41" s="20"/>
      <c r="H41" s="20"/>
      <c r="I41" s="20"/>
      <c r="J41" s="20"/>
      <c r="K41" s="192" t="s">
        <v>1007</v>
      </c>
      <c r="L41" s="192"/>
      <c r="M41" s="67"/>
      <c r="N41" s="20"/>
      <c r="O41" s="20" t="s">
        <v>1056</v>
      </c>
      <c r="P41" s="20" t="s">
        <v>1057</v>
      </c>
      <c r="Q41" s="20" t="s">
        <v>1058</v>
      </c>
      <c r="R41" s="20"/>
      <c r="S41" s="85"/>
      <c r="T41" s="19"/>
      <c r="U41" s="68"/>
      <c r="V41" s="19"/>
      <c r="W41" s="149"/>
      <c r="X41" s="19"/>
      <c r="Y41" s="19"/>
      <c r="Z41" s="19"/>
      <c r="AA41" s="73"/>
      <c r="AB41" s="19"/>
      <c r="AC41" s="23"/>
      <c r="AD41" s="23"/>
      <c r="AE41" s="23"/>
      <c r="AF41" s="23"/>
      <c r="AG41" s="23"/>
      <c r="AH41" s="23"/>
      <c r="AI41" s="19"/>
      <c r="AJ41" s="19"/>
      <c r="AK41" s="83" t="s">
        <v>1011</v>
      </c>
      <c r="AL41" s="83"/>
      <c r="AM41" s="86"/>
      <c r="AN41" s="86"/>
      <c r="AO41" s="21"/>
      <c r="AP41" s="116"/>
      <c r="AQ41" s="116"/>
      <c r="AR41" s="118"/>
    </row>
    <row r="42" spans="1:45" s="5" customFormat="1" ht="89.25" x14ac:dyDescent="0.2">
      <c r="A42" s="162">
        <v>74</v>
      </c>
      <c r="B42" s="74" t="s">
        <v>232</v>
      </c>
      <c r="C42" s="75" t="s">
        <v>1005</v>
      </c>
      <c r="D42" s="75" t="s">
        <v>1206</v>
      </c>
      <c r="E42" s="75" t="s">
        <v>1045</v>
      </c>
      <c r="F42" s="75"/>
      <c r="G42" s="20"/>
      <c r="H42" s="20"/>
      <c r="I42" s="20"/>
      <c r="J42" s="20"/>
      <c r="K42" s="192" t="s">
        <v>1007</v>
      </c>
      <c r="L42" s="192"/>
      <c r="M42" s="67"/>
      <c r="N42" s="20"/>
      <c r="O42" s="20" t="s">
        <v>1197</v>
      </c>
      <c r="P42" s="20" t="s">
        <v>1198</v>
      </c>
      <c r="Q42" s="20" t="s">
        <v>1199</v>
      </c>
      <c r="R42" s="20"/>
      <c r="S42" s="85"/>
      <c r="T42" s="19"/>
      <c r="U42" s="68"/>
      <c r="V42" s="19"/>
      <c r="W42" s="149"/>
      <c r="X42" s="19"/>
      <c r="Y42" s="19"/>
      <c r="Z42" s="19"/>
      <c r="AA42" s="73"/>
      <c r="AB42" s="19"/>
      <c r="AC42" s="23"/>
      <c r="AD42" s="23"/>
      <c r="AE42" s="23"/>
      <c r="AF42" s="23"/>
      <c r="AG42" s="23"/>
      <c r="AH42" s="23"/>
      <c r="AI42" s="19"/>
      <c r="AJ42" s="19"/>
      <c r="AK42" s="83" t="s">
        <v>1509</v>
      </c>
      <c r="AL42" s="83" t="s">
        <v>1533</v>
      </c>
      <c r="AM42" s="86"/>
      <c r="AN42" s="86"/>
      <c r="AO42" s="21"/>
      <c r="AP42" s="116"/>
      <c r="AQ42" s="116"/>
      <c r="AR42" s="118"/>
    </row>
    <row r="43" spans="1:45" s="5" customFormat="1" ht="25.5" x14ac:dyDescent="0.2">
      <c r="A43" s="162">
        <v>75</v>
      </c>
      <c r="B43" s="74" t="s">
        <v>232</v>
      </c>
      <c r="C43" s="75" t="s">
        <v>1005</v>
      </c>
      <c r="D43" s="75" t="s">
        <v>1206</v>
      </c>
      <c r="E43" s="75" t="s">
        <v>1045</v>
      </c>
      <c r="F43" s="75"/>
      <c r="G43" s="20"/>
      <c r="H43" s="20"/>
      <c r="I43" s="20"/>
      <c r="J43" s="20"/>
      <c r="K43" s="192" t="s">
        <v>1064</v>
      </c>
      <c r="L43" s="197">
        <v>1</v>
      </c>
      <c r="M43" s="67"/>
      <c r="N43" s="20"/>
      <c r="O43" s="20" t="s">
        <v>1200</v>
      </c>
      <c r="P43" s="20" t="s">
        <v>1201</v>
      </c>
      <c r="Q43" s="20"/>
      <c r="R43" s="20"/>
      <c r="S43" s="85"/>
      <c r="T43" s="19"/>
      <c r="U43" s="68"/>
      <c r="V43" s="19"/>
      <c r="W43" s="149"/>
      <c r="X43" s="19"/>
      <c r="Y43" s="19"/>
      <c r="Z43" s="19" t="s">
        <v>1500</v>
      </c>
      <c r="AA43" s="73"/>
      <c r="AB43" s="19"/>
      <c r="AC43" s="23"/>
      <c r="AD43" s="23"/>
      <c r="AE43" s="23"/>
      <c r="AF43" s="23"/>
      <c r="AG43" s="23"/>
      <c r="AH43" s="23"/>
      <c r="AI43" s="19"/>
      <c r="AJ43" s="19"/>
      <c r="AK43" s="83" t="s">
        <v>1509</v>
      </c>
      <c r="AL43" s="83" t="s">
        <v>1533</v>
      </c>
      <c r="AM43" s="86"/>
      <c r="AN43" s="86"/>
      <c r="AO43" s="21"/>
      <c r="AP43" s="116"/>
      <c r="AQ43" s="116"/>
      <c r="AR43" s="118"/>
    </row>
    <row r="44" spans="1:45" s="5" customFormat="1" ht="89.25" x14ac:dyDescent="0.2">
      <c r="A44" s="162">
        <v>76</v>
      </c>
      <c r="B44" s="74" t="s">
        <v>232</v>
      </c>
      <c r="C44" s="75" t="s">
        <v>1005</v>
      </c>
      <c r="D44" s="75" t="s">
        <v>1206</v>
      </c>
      <c r="E44" s="75" t="s">
        <v>1045</v>
      </c>
      <c r="F44" s="75"/>
      <c r="G44" s="20"/>
      <c r="H44" s="20"/>
      <c r="I44" s="20"/>
      <c r="J44" s="20"/>
      <c r="K44" s="192" t="s">
        <v>1007</v>
      </c>
      <c r="L44" s="192"/>
      <c r="M44" s="67"/>
      <c r="N44" s="20"/>
      <c r="O44" s="20" t="s">
        <v>1202</v>
      </c>
      <c r="P44" s="20" t="s">
        <v>1203</v>
      </c>
      <c r="Q44" s="20" t="s">
        <v>1199</v>
      </c>
      <c r="R44" s="20"/>
      <c r="S44" s="85"/>
      <c r="T44" s="19"/>
      <c r="U44" s="68"/>
      <c r="V44" s="19"/>
      <c r="W44" s="149"/>
      <c r="X44" s="19"/>
      <c r="Y44" s="19"/>
      <c r="Z44" s="19"/>
      <c r="AA44" s="73"/>
      <c r="AB44" s="19"/>
      <c r="AC44" s="23"/>
      <c r="AD44" s="23"/>
      <c r="AE44" s="23"/>
      <c r="AF44" s="23"/>
      <c r="AG44" s="23"/>
      <c r="AH44" s="23"/>
      <c r="AI44" s="19"/>
      <c r="AJ44" s="19"/>
      <c r="AK44" s="83" t="s">
        <v>1509</v>
      </c>
      <c r="AL44" s="83" t="s">
        <v>1533</v>
      </c>
      <c r="AM44" s="86"/>
      <c r="AN44" s="86"/>
      <c r="AO44" s="21"/>
      <c r="AP44" s="116"/>
      <c r="AQ44" s="116"/>
      <c r="AR44" s="118"/>
    </row>
    <row r="45" spans="1:45" s="5" customFormat="1" ht="51" x14ac:dyDescent="0.2">
      <c r="A45" s="162">
        <v>77</v>
      </c>
      <c r="B45" s="74" t="s">
        <v>232</v>
      </c>
      <c r="C45" s="75" t="s">
        <v>1005</v>
      </c>
      <c r="D45" s="75" t="s">
        <v>1206</v>
      </c>
      <c r="E45" s="75" t="s">
        <v>1045</v>
      </c>
      <c r="F45" s="75"/>
      <c r="G45" s="20"/>
      <c r="H45" s="20"/>
      <c r="I45" s="20"/>
      <c r="J45" s="20"/>
      <c r="K45" s="192" t="s">
        <v>1007</v>
      </c>
      <c r="L45" s="192"/>
      <c r="M45" s="67"/>
      <c r="N45" s="20"/>
      <c r="O45" s="20" t="s">
        <v>1204</v>
      </c>
      <c r="P45" s="20" t="s">
        <v>1205</v>
      </c>
      <c r="Q45" s="20" t="s">
        <v>1199</v>
      </c>
      <c r="R45" s="20"/>
      <c r="S45" s="85"/>
      <c r="T45" s="19"/>
      <c r="U45" s="68"/>
      <c r="V45" s="19"/>
      <c r="W45" s="149"/>
      <c r="X45" s="19"/>
      <c r="Y45" s="19"/>
      <c r="Z45" s="19"/>
      <c r="AA45" s="73"/>
      <c r="AB45" s="19"/>
      <c r="AC45" s="23"/>
      <c r="AD45" s="23"/>
      <c r="AE45" s="23"/>
      <c r="AF45" s="23"/>
      <c r="AG45" s="23"/>
      <c r="AH45" s="23"/>
      <c r="AI45" s="19"/>
      <c r="AJ45" s="19"/>
      <c r="AK45" s="83" t="s">
        <v>1509</v>
      </c>
      <c r="AL45" s="83" t="s">
        <v>1533</v>
      </c>
      <c r="AM45" s="86"/>
      <c r="AN45" s="86"/>
      <c r="AO45" s="21"/>
      <c r="AP45" s="116"/>
      <c r="AQ45" s="116"/>
      <c r="AR45" s="118"/>
    </row>
    <row r="46" spans="1:45" s="5" customFormat="1" ht="63.75" x14ac:dyDescent="0.2">
      <c r="A46" s="162">
        <v>17</v>
      </c>
      <c r="B46" s="74" t="s">
        <v>232</v>
      </c>
      <c r="C46" s="75" t="s">
        <v>1005</v>
      </c>
      <c r="D46" s="75" t="s">
        <v>1446</v>
      </c>
      <c r="E46" s="75" t="s">
        <v>1059</v>
      </c>
      <c r="F46" s="75"/>
      <c r="G46" s="20"/>
      <c r="H46" s="20"/>
      <c r="I46" s="20"/>
      <c r="J46" s="20"/>
      <c r="K46" s="192" t="s">
        <v>1007</v>
      </c>
      <c r="L46" s="192"/>
      <c r="M46" s="67"/>
      <c r="N46" s="20"/>
      <c r="O46" s="20"/>
      <c r="P46" s="20"/>
      <c r="Q46" s="20" t="s">
        <v>1060</v>
      </c>
      <c r="R46" s="20"/>
      <c r="S46" s="85"/>
      <c r="T46" s="19"/>
      <c r="U46" s="68"/>
      <c r="V46" s="19"/>
      <c r="W46" s="149"/>
      <c r="X46" s="19"/>
      <c r="Y46" s="19"/>
      <c r="Z46" s="19"/>
      <c r="AA46" s="73"/>
      <c r="AB46" s="19"/>
      <c r="AC46" s="23"/>
      <c r="AD46" s="23"/>
      <c r="AE46" s="23"/>
      <c r="AF46" s="23"/>
      <c r="AG46" s="23"/>
      <c r="AH46" s="23"/>
      <c r="AI46" s="19"/>
      <c r="AJ46" s="19"/>
      <c r="AK46" s="83" t="s">
        <v>1061</v>
      </c>
      <c r="AL46" s="83">
        <v>0</v>
      </c>
      <c r="AM46" s="86"/>
      <c r="AN46" s="86"/>
      <c r="AO46" s="21"/>
      <c r="AP46" s="116"/>
      <c r="AQ46" s="116"/>
      <c r="AR46" s="118"/>
    </row>
    <row r="47" spans="1:45" s="5" customFormat="1" ht="114.75" x14ac:dyDescent="0.2">
      <c r="A47" s="162">
        <v>14</v>
      </c>
      <c r="B47" s="74" t="s">
        <v>232</v>
      </c>
      <c r="C47" s="75"/>
      <c r="D47" s="75" t="s">
        <v>1447</v>
      </c>
      <c r="E47" s="75" t="s">
        <v>1048</v>
      </c>
      <c r="F47" s="75"/>
      <c r="G47" s="20"/>
      <c r="H47" s="20"/>
      <c r="I47" s="20"/>
      <c r="J47" s="20"/>
      <c r="K47" s="192" t="s">
        <v>1028</v>
      </c>
      <c r="L47" s="192"/>
      <c r="M47" s="67"/>
      <c r="N47" s="20"/>
      <c r="O47" s="20" t="s">
        <v>1049</v>
      </c>
      <c r="P47" s="20"/>
      <c r="Q47" s="20" t="s">
        <v>1050</v>
      </c>
      <c r="R47" s="20" t="s">
        <v>1051</v>
      </c>
      <c r="S47" s="85"/>
      <c r="T47" s="19"/>
      <c r="U47" s="68"/>
      <c r="V47" s="19" t="s">
        <v>1491</v>
      </c>
      <c r="W47" s="149"/>
      <c r="X47" s="19"/>
      <c r="Y47" s="19"/>
      <c r="Z47" s="19" t="s">
        <v>1532</v>
      </c>
      <c r="AA47" s="73"/>
      <c r="AB47" s="19"/>
      <c r="AC47" s="23"/>
      <c r="AD47" s="23"/>
      <c r="AE47" s="23"/>
      <c r="AF47" s="23"/>
      <c r="AG47" s="23"/>
      <c r="AH47" s="23"/>
      <c r="AI47" s="19"/>
      <c r="AJ47" s="19"/>
      <c r="AK47" s="83" t="s">
        <v>1011</v>
      </c>
      <c r="AL47" s="83"/>
      <c r="AM47" s="86"/>
      <c r="AN47" s="86"/>
      <c r="AO47" s="21"/>
      <c r="AP47" s="116"/>
      <c r="AQ47" s="116"/>
      <c r="AR47" s="118"/>
    </row>
    <row r="48" spans="1:45" s="5" customFormat="1" ht="51" x14ac:dyDescent="0.2">
      <c r="A48" s="162">
        <v>78</v>
      </c>
      <c r="B48" s="74" t="s">
        <v>232</v>
      </c>
      <c r="C48" s="75" t="s">
        <v>1047</v>
      </c>
      <c r="D48" s="75" t="s">
        <v>1448</v>
      </c>
      <c r="E48" s="75" t="s">
        <v>1102</v>
      </c>
      <c r="F48" s="75"/>
      <c r="G48" s="20"/>
      <c r="H48" s="20"/>
      <c r="I48" s="20"/>
      <c r="J48" s="20"/>
      <c r="K48" s="192" t="s">
        <v>1064</v>
      </c>
      <c r="L48" s="197">
        <v>1</v>
      </c>
      <c r="M48" s="67"/>
      <c r="N48" s="20"/>
      <c r="O48" s="20" t="s">
        <v>1207</v>
      </c>
      <c r="P48" s="20" t="s">
        <v>1208</v>
      </c>
      <c r="Q48" s="20" t="s">
        <v>1209</v>
      </c>
      <c r="R48" s="20"/>
      <c r="S48" s="85"/>
      <c r="T48" s="19"/>
      <c r="U48" s="68"/>
      <c r="V48" s="19"/>
      <c r="W48" s="149"/>
      <c r="X48" s="19"/>
      <c r="Y48" s="19"/>
      <c r="Z48" s="19" t="s">
        <v>1500</v>
      </c>
      <c r="AA48" s="73"/>
      <c r="AB48" s="19"/>
      <c r="AC48" s="23"/>
      <c r="AD48" s="23"/>
      <c r="AE48" s="23"/>
      <c r="AF48" s="23"/>
      <c r="AG48" s="23"/>
      <c r="AH48" s="23"/>
      <c r="AI48" s="19"/>
      <c r="AJ48" s="19"/>
      <c r="AK48" s="83" t="s">
        <v>1509</v>
      </c>
      <c r="AL48" s="83" t="s">
        <v>1533</v>
      </c>
      <c r="AM48" s="86"/>
      <c r="AN48" s="86"/>
      <c r="AO48" s="21"/>
      <c r="AP48" s="116"/>
      <c r="AQ48" s="116"/>
      <c r="AR48" s="118"/>
    </row>
    <row r="49" spans="1:44" s="5" customFormat="1" ht="102" x14ac:dyDescent="0.2">
      <c r="A49" s="162">
        <v>28</v>
      </c>
      <c r="B49" s="74" t="s">
        <v>232</v>
      </c>
      <c r="C49" s="75"/>
      <c r="D49" s="75" t="s">
        <v>1448</v>
      </c>
      <c r="E49" s="75" t="s">
        <v>1102</v>
      </c>
      <c r="F49" s="75"/>
      <c r="G49" s="20"/>
      <c r="H49" s="20"/>
      <c r="I49" s="20"/>
      <c r="J49" s="20"/>
      <c r="K49" s="192" t="s">
        <v>1064</v>
      </c>
      <c r="L49" s="197">
        <v>1</v>
      </c>
      <c r="M49" s="67"/>
      <c r="N49" s="20"/>
      <c r="O49" s="20" t="s">
        <v>1103</v>
      </c>
      <c r="P49" s="20" t="s">
        <v>1104</v>
      </c>
      <c r="Q49" s="20" t="s">
        <v>1105</v>
      </c>
      <c r="R49" s="20"/>
      <c r="S49" s="85"/>
      <c r="T49" s="19"/>
      <c r="U49" s="68"/>
      <c r="V49" s="19"/>
      <c r="W49" s="149"/>
      <c r="X49" s="19"/>
      <c r="Y49" s="19"/>
      <c r="Z49" s="19" t="s">
        <v>1500</v>
      </c>
      <c r="AA49" s="73"/>
      <c r="AB49" s="19"/>
      <c r="AC49" s="23"/>
      <c r="AD49" s="23"/>
      <c r="AE49" s="23"/>
      <c r="AF49" s="23"/>
      <c r="AG49" s="23"/>
      <c r="AH49" s="23"/>
      <c r="AI49" s="19"/>
      <c r="AJ49" s="19"/>
      <c r="AK49" s="83" t="s">
        <v>1138</v>
      </c>
      <c r="AL49" s="83" t="s">
        <v>1139</v>
      </c>
      <c r="AM49" s="86"/>
      <c r="AN49" s="86"/>
      <c r="AO49" s="21"/>
      <c r="AP49" s="116"/>
      <c r="AQ49" s="116"/>
      <c r="AR49" s="118"/>
    </row>
    <row r="50" spans="1:44" s="5" customFormat="1" ht="102" x14ac:dyDescent="0.2">
      <c r="A50" s="162">
        <v>41</v>
      </c>
      <c r="B50" s="74" t="s">
        <v>232</v>
      </c>
      <c r="C50" s="75"/>
      <c r="D50" s="75" t="s">
        <v>1448</v>
      </c>
      <c r="E50" s="75" t="s">
        <v>1102</v>
      </c>
      <c r="F50" s="75"/>
      <c r="G50" s="20"/>
      <c r="H50" s="20"/>
      <c r="I50" s="20"/>
      <c r="J50" s="20"/>
      <c r="K50" s="192" t="s">
        <v>1064</v>
      </c>
      <c r="L50" s="197">
        <v>1</v>
      </c>
      <c r="M50" s="67"/>
      <c r="N50" s="20"/>
      <c r="O50" s="20" t="s">
        <v>1103</v>
      </c>
      <c r="P50" s="20" t="s">
        <v>1104</v>
      </c>
      <c r="Q50" s="20" t="s">
        <v>1105</v>
      </c>
      <c r="R50" s="20"/>
      <c r="S50" s="85"/>
      <c r="T50" s="19"/>
      <c r="U50" s="68"/>
      <c r="V50" s="19"/>
      <c r="W50" s="149"/>
      <c r="X50" s="19"/>
      <c r="Y50" s="19"/>
      <c r="Z50" s="19" t="s">
        <v>1500</v>
      </c>
      <c r="AA50" s="73"/>
      <c r="AB50" s="19"/>
      <c r="AC50" s="23"/>
      <c r="AD50" s="23"/>
      <c r="AE50" s="23"/>
      <c r="AF50" s="23"/>
      <c r="AG50" s="23"/>
      <c r="AH50" s="23"/>
      <c r="AI50" s="19"/>
      <c r="AJ50" s="19"/>
      <c r="AK50" s="83" t="s">
        <v>1140</v>
      </c>
      <c r="AL50" s="83" t="s">
        <v>1141</v>
      </c>
      <c r="AM50" s="86" t="s">
        <v>1140</v>
      </c>
      <c r="AN50" s="86" t="s">
        <v>558</v>
      </c>
      <c r="AO50" s="21"/>
      <c r="AP50" s="116"/>
      <c r="AQ50" s="116"/>
      <c r="AR50" s="118"/>
    </row>
    <row r="51" spans="1:44" s="5" customFormat="1" ht="25.5" x14ac:dyDescent="0.2">
      <c r="A51" s="162">
        <v>57</v>
      </c>
      <c r="B51" s="74"/>
      <c r="C51" s="75" t="s">
        <v>1047</v>
      </c>
      <c r="D51" s="75" t="s">
        <v>1448</v>
      </c>
      <c r="E51" s="75"/>
      <c r="F51" s="75"/>
      <c r="G51" s="20"/>
      <c r="H51" s="20"/>
      <c r="I51" s="20"/>
      <c r="J51" s="20"/>
      <c r="K51" s="192" t="s">
        <v>1064</v>
      </c>
      <c r="L51" s="197">
        <v>1</v>
      </c>
      <c r="M51" s="67"/>
      <c r="N51" s="20"/>
      <c r="O51" s="20" t="s">
        <v>1162</v>
      </c>
      <c r="P51" s="20" t="s">
        <v>1163</v>
      </c>
      <c r="Q51" s="20"/>
      <c r="R51" s="20"/>
      <c r="S51" s="85"/>
      <c r="T51" s="19"/>
      <c r="U51" s="68"/>
      <c r="V51" s="19"/>
      <c r="W51" s="149"/>
      <c r="X51" s="19"/>
      <c r="Y51" s="19"/>
      <c r="Z51" s="19" t="s">
        <v>1500</v>
      </c>
      <c r="AA51" s="73"/>
      <c r="AB51" s="19"/>
      <c r="AC51" s="23"/>
      <c r="AD51" s="23"/>
      <c r="AE51" s="23"/>
      <c r="AF51" s="23"/>
      <c r="AG51" s="23"/>
      <c r="AH51" s="23"/>
      <c r="AI51" s="19"/>
      <c r="AJ51" s="19"/>
      <c r="AK51" s="83" t="s">
        <v>1155</v>
      </c>
      <c r="AL51" s="83" t="s">
        <v>1156</v>
      </c>
      <c r="AM51" s="86"/>
      <c r="AN51" s="86"/>
      <c r="AO51" s="21"/>
      <c r="AP51" s="116"/>
      <c r="AQ51" s="116"/>
      <c r="AR51" s="118"/>
    </row>
    <row r="52" spans="1:44" s="5" customFormat="1" ht="280.5" x14ac:dyDescent="0.2">
      <c r="A52" s="162">
        <v>129</v>
      </c>
      <c r="B52" s="74" t="s">
        <v>232</v>
      </c>
      <c r="C52" s="75" t="s">
        <v>1062</v>
      </c>
      <c r="D52" s="75" t="s">
        <v>1479</v>
      </c>
      <c r="E52" s="75"/>
      <c r="F52" s="75"/>
      <c r="G52" s="20"/>
      <c r="H52" s="20"/>
      <c r="I52" s="20"/>
      <c r="J52" s="20"/>
      <c r="K52" s="192" t="s">
        <v>1093</v>
      </c>
      <c r="L52" s="198"/>
      <c r="M52" s="67"/>
      <c r="N52" s="20"/>
      <c r="O52" s="20"/>
      <c r="P52" s="20" t="s">
        <v>1354</v>
      </c>
      <c r="Q52" s="20" t="s">
        <v>1355</v>
      </c>
      <c r="R52" s="20"/>
      <c r="S52" s="85"/>
      <c r="T52" s="19" t="s">
        <v>1505</v>
      </c>
      <c r="U52" s="68"/>
      <c r="V52" s="19"/>
      <c r="W52" s="149"/>
      <c r="X52" s="19"/>
      <c r="Y52" s="19"/>
      <c r="Z52" s="19" t="s">
        <v>1506</v>
      </c>
      <c r="AA52" s="73"/>
      <c r="AB52" s="19"/>
      <c r="AC52" s="23"/>
      <c r="AD52" s="23"/>
      <c r="AE52" s="23"/>
      <c r="AF52" s="23"/>
      <c r="AG52" s="23"/>
      <c r="AH52" s="23"/>
      <c r="AI52" s="19"/>
      <c r="AJ52" s="19"/>
      <c r="AK52" s="83" t="s">
        <v>1509</v>
      </c>
      <c r="AL52" s="83" t="s">
        <v>1533</v>
      </c>
      <c r="AM52" s="86"/>
      <c r="AN52" s="86"/>
      <c r="AO52" s="21"/>
      <c r="AP52" s="116"/>
      <c r="AQ52" s="116"/>
      <c r="AR52" s="118"/>
    </row>
    <row r="53" spans="1:44" s="5" customFormat="1" ht="102" x14ac:dyDescent="0.2">
      <c r="A53" s="162">
        <v>79</v>
      </c>
      <c r="B53" s="74" t="s">
        <v>232</v>
      </c>
      <c r="C53" s="75" t="s">
        <v>1062</v>
      </c>
      <c r="D53" s="75" t="s">
        <v>1210</v>
      </c>
      <c r="E53" s="75" t="s">
        <v>1211</v>
      </c>
      <c r="F53" s="75"/>
      <c r="G53" s="20"/>
      <c r="H53" s="20"/>
      <c r="I53" s="20"/>
      <c r="J53" s="20"/>
      <c r="K53" s="192" t="s">
        <v>1007</v>
      </c>
      <c r="L53" s="192"/>
      <c r="M53" s="67"/>
      <c r="N53" s="20"/>
      <c r="O53" s="20"/>
      <c r="P53" s="20"/>
      <c r="Q53" s="20" t="s">
        <v>1212</v>
      </c>
      <c r="R53" s="20"/>
      <c r="S53" s="85"/>
      <c r="T53" s="19"/>
      <c r="U53" s="68"/>
      <c r="V53" s="19"/>
      <c r="W53" s="149"/>
      <c r="X53" s="19"/>
      <c r="Y53" s="19"/>
      <c r="Z53" s="19"/>
      <c r="AA53" s="73"/>
      <c r="AB53" s="19"/>
      <c r="AC53" s="23"/>
      <c r="AD53" s="23"/>
      <c r="AE53" s="23"/>
      <c r="AF53" s="23"/>
      <c r="AG53" s="23"/>
      <c r="AH53" s="23"/>
      <c r="AI53" s="19"/>
      <c r="AJ53" s="19"/>
      <c r="AK53" s="83" t="s">
        <v>1509</v>
      </c>
      <c r="AL53" s="83" t="s">
        <v>1533</v>
      </c>
      <c r="AM53" s="86"/>
      <c r="AN53" s="86"/>
      <c r="AO53" s="21"/>
      <c r="AP53" s="116"/>
      <c r="AQ53" s="116"/>
      <c r="AR53" s="118"/>
    </row>
    <row r="54" spans="1:44" s="5" customFormat="1" ht="51" x14ac:dyDescent="0.2">
      <c r="A54" s="162">
        <v>80</v>
      </c>
      <c r="B54" s="74" t="s">
        <v>232</v>
      </c>
      <c r="C54" s="75" t="s">
        <v>1062</v>
      </c>
      <c r="D54" s="75" t="s">
        <v>1210</v>
      </c>
      <c r="E54" s="75" t="s">
        <v>1211</v>
      </c>
      <c r="F54" s="75"/>
      <c r="G54" s="20"/>
      <c r="H54" s="20"/>
      <c r="I54" s="20"/>
      <c r="J54" s="20"/>
      <c r="K54" s="192" t="s">
        <v>1007</v>
      </c>
      <c r="L54" s="192"/>
      <c r="M54" s="67"/>
      <c r="N54" s="20"/>
      <c r="O54" s="20" t="s">
        <v>1213</v>
      </c>
      <c r="P54" s="20" t="s">
        <v>1214</v>
      </c>
      <c r="Q54" s="20" t="s">
        <v>1215</v>
      </c>
      <c r="R54" s="20"/>
      <c r="S54" s="85"/>
      <c r="T54" s="19"/>
      <c r="U54" s="68"/>
      <c r="V54" s="19"/>
      <c r="W54" s="149"/>
      <c r="X54" s="19"/>
      <c r="Y54" s="19"/>
      <c r="Z54" s="19"/>
      <c r="AA54" s="73"/>
      <c r="AB54" s="19"/>
      <c r="AC54" s="23"/>
      <c r="AD54" s="23"/>
      <c r="AE54" s="23"/>
      <c r="AF54" s="23"/>
      <c r="AG54" s="23"/>
      <c r="AH54" s="23"/>
      <c r="AI54" s="19"/>
      <c r="AJ54" s="19"/>
      <c r="AK54" s="83" t="s">
        <v>1509</v>
      </c>
      <c r="AL54" s="83" t="s">
        <v>1533</v>
      </c>
      <c r="AM54" s="86"/>
      <c r="AN54" s="86"/>
      <c r="AO54" s="21"/>
      <c r="AP54" s="116"/>
      <c r="AQ54" s="116"/>
      <c r="AR54" s="118"/>
    </row>
    <row r="55" spans="1:44" s="5" customFormat="1" ht="178.5" x14ac:dyDescent="0.2">
      <c r="A55" s="162">
        <v>81</v>
      </c>
      <c r="B55" s="74" t="s">
        <v>232</v>
      </c>
      <c r="C55" s="75" t="s">
        <v>1062</v>
      </c>
      <c r="D55" s="75" t="s">
        <v>1216</v>
      </c>
      <c r="E55" s="75" t="s">
        <v>1063</v>
      </c>
      <c r="F55" s="75"/>
      <c r="G55" s="20"/>
      <c r="H55" s="20"/>
      <c r="I55" s="20"/>
      <c r="J55" s="20"/>
      <c r="K55" s="192" t="s">
        <v>1002</v>
      </c>
      <c r="L55" s="192"/>
      <c r="M55" s="67"/>
      <c r="N55" s="20"/>
      <c r="O55" s="20" t="s">
        <v>1217</v>
      </c>
      <c r="P55" s="20"/>
      <c r="Q55" s="20" t="s">
        <v>1218</v>
      </c>
      <c r="R55" s="20"/>
      <c r="S55" s="85"/>
      <c r="T55" s="19"/>
      <c r="U55" s="68"/>
      <c r="V55" s="19"/>
      <c r="W55" s="149"/>
      <c r="X55" s="19"/>
      <c r="Y55" s="19"/>
      <c r="Z55" s="19"/>
      <c r="AA55" s="73"/>
      <c r="AB55" s="19"/>
      <c r="AC55" s="23"/>
      <c r="AD55" s="23"/>
      <c r="AE55" s="23"/>
      <c r="AF55" s="23"/>
      <c r="AG55" s="23"/>
      <c r="AH55" s="23"/>
      <c r="AI55" s="19"/>
      <c r="AJ55" s="19"/>
      <c r="AK55" s="83" t="s">
        <v>1509</v>
      </c>
      <c r="AL55" s="83" t="s">
        <v>1533</v>
      </c>
      <c r="AM55" s="86"/>
      <c r="AN55" s="86"/>
      <c r="AO55" s="21"/>
      <c r="AP55" s="116"/>
      <c r="AQ55" s="116"/>
      <c r="AR55" s="117"/>
    </row>
    <row r="56" spans="1:44" s="5" customFormat="1" ht="25.5" x14ac:dyDescent="0.2">
      <c r="A56" s="162">
        <v>18</v>
      </c>
      <c r="B56" s="74" t="s">
        <v>232</v>
      </c>
      <c r="C56" s="75" t="s">
        <v>1062</v>
      </c>
      <c r="D56" s="75" t="s">
        <v>1449</v>
      </c>
      <c r="E56" s="75" t="s">
        <v>1063</v>
      </c>
      <c r="F56" s="75"/>
      <c r="G56" s="20"/>
      <c r="H56" s="20"/>
      <c r="I56" s="20"/>
      <c r="J56" s="20"/>
      <c r="K56" s="192" t="s">
        <v>1064</v>
      </c>
      <c r="L56" s="197">
        <v>1</v>
      </c>
      <c r="M56" s="67"/>
      <c r="N56" s="20"/>
      <c r="O56" s="20" t="s">
        <v>1065</v>
      </c>
      <c r="P56" s="20" t="s">
        <v>1066</v>
      </c>
      <c r="Q56" s="20" t="s">
        <v>1067</v>
      </c>
      <c r="R56" s="20"/>
      <c r="S56" s="85"/>
      <c r="T56" s="19"/>
      <c r="U56" s="68"/>
      <c r="V56" s="19"/>
      <c r="W56" s="149"/>
      <c r="X56" s="19"/>
      <c r="Y56" s="19"/>
      <c r="Z56" s="19" t="s">
        <v>1500</v>
      </c>
      <c r="AA56" s="73"/>
      <c r="AB56" s="19"/>
      <c r="AC56" s="23"/>
      <c r="AD56" s="23"/>
      <c r="AE56" s="23"/>
      <c r="AF56" s="23"/>
      <c r="AG56" s="23"/>
      <c r="AH56" s="23"/>
      <c r="AI56" s="19"/>
      <c r="AJ56" s="19"/>
      <c r="AK56" s="83" t="s">
        <v>1061</v>
      </c>
      <c r="AL56" s="83">
        <v>0</v>
      </c>
      <c r="AM56" s="86"/>
      <c r="AN56" s="86"/>
      <c r="AO56" s="21"/>
      <c r="AP56" s="116"/>
      <c r="AQ56" s="116"/>
      <c r="AR56" s="117"/>
    </row>
    <row r="57" spans="1:44" s="5" customFormat="1" ht="76.5" x14ac:dyDescent="0.2">
      <c r="A57" s="162">
        <v>58</v>
      </c>
      <c r="B57" s="74"/>
      <c r="C57" s="75" t="s">
        <v>1062</v>
      </c>
      <c r="D57" s="75" t="s">
        <v>1449</v>
      </c>
      <c r="E57" s="75"/>
      <c r="F57" s="75"/>
      <c r="G57" s="20"/>
      <c r="H57" s="20"/>
      <c r="I57" s="20"/>
      <c r="J57" s="20"/>
      <c r="K57" s="192" t="s">
        <v>1007</v>
      </c>
      <c r="L57" s="192"/>
      <c r="M57" s="67"/>
      <c r="N57" s="20"/>
      <c r="O57" s="20"/>
      <c r="P57" s="20"/>
      <c r="Q57" s="20" t="s">
        <v>1164</v>
      </c>
      <c r="R57" s="20"/>
      <c r="S57" s="85"/>
      <c r="T57" s="19"/>
      <c r="U57" s="68"/>
      <c r="V57" s="19"/>
      <c r="W57" s="149"/>
      <c r="X57" s="19"/>
      <c r="Y57" s="19"/>
      <c r="Z57" s="19"/>
      <c r="AA57" s="73"/>
      <c r="AB57" s="19"/>
      <c r="AC57" s="23"/>
      <c r="AD57" s="23"/>
      <c r="AE57" s="23"/>
      <c r="AF57" s="23"/>
      <c r="AG57" s="23"/>
      <c r="AH57" s="23"/>
      <c r="AI57" s="19"/>
      <c r="AJ57" s="19"/>
      <c r="AK57" s="83" t="s">
        <v>1155</v>
      </c>
      <c r="AL57" s="83" t="s">
        <v>1156</v>
      </c>
      <c r="AM57" s="86"/>
      <c r="AN57" s="86"/>
      <c r="AO57" s="21"/>
      <c r="AP57" s="116"/>
      <c r="AQ57" s="116"/>
      <c r="AR57" s="118"/>
    </row>
    <row r="58" spans="1:44" s="5" customFormat="1" ht="267.75" x14ac:dyDescent="0.2">
      <c r="A58" s="162">
        <v>60</v>
      </c>
      <c r="B58" s="74"/>
      <c r="C58" s="75" t="s">
        <v>1062</v>
      </c>
      <c r="D58" s="75" t="s">
        <v>1449</v>
      </c>
      <c r="E58" s="75"/>
      <c r="F58" s="75"/>
      <c r="G58" s="20"/>
      <c r="H58" s="20"/>
      <c r="I58" s="20"/>
      <c r="J58" s="20"/>
      <c r="K58" s="192" t="s">
        <v>1093</v>
      </c>
      <c r="L58" s="198"/>
      <c r="M58" s="67"/>
      <c r="N58" s="20"/>
      <c r="O58" s="20" t="s">
        <v>1166</v>
      </c>
      <c r="P58" s="20" t="s">
        <v>1167</v>
      </c>
      <c r="Q58" s="20" t="s">
        <v>1168</v>
      </c>
      <c r="R58" s="20"/>
      <c r="S58" s="85"/>
      <c r="T58" s="19" t="s">
        <v>1505</v>
      </c>
      <c r="U58" s="68"/>
      <c r="V58" s="19"/>
      <c r="W58" s="149"/>
      <c r="X58" s="19"/>
      <c r="Y58" s="19"/>
      <c r="Z58" s="19" t="s">
        <v>1507</v>
      </c>
      <c r="AA58" s="73"/>
      <c r="AB58" s="19"/>
      <c r="AC58" s="23"/>
      <c r="AD58" s="23"/>
      <c r="AE58" s="23"/>
      <c r="AF58" s="23"/>
      <c r="AG58" s="23"/>
      <c r="AH58" s="23"/>
      <c r="AI58" s="19"/>
      <c r="AJ58" s="19"/>
      <c r="AK58" s="83" t="s">
        <v>1155</v>
      </c>
      <c r="AL58" s="83" t="s">
        <v>1156</v>
      </c>
      <c r="AM58" s="86"/>
      <c r="AN58" s="86"/>
      <c r="AO58" s="21"/>
      <c r="AP58" s="116"/>
      <c r="AQ58" s="116"/>
      <c r="AR58" s="118"/>
    </row>
    <row r="59" spans="1:44" s="5" customFormat="1" ht="216.75" x14ac:dyDescent="0.2">
      <c r="A59" s="162">
        <v>82</v>
      </c>
      <c r="B59" s="74" t="s">
        <v>232</v>
      </c>
      <c r="C59" s="75" t="s">
        <v>1062</v>
      </c>
      <c r="D59" s="75" t="s">
        <v>1219</v>
      </c>
      <c r="E59" s="75" t="s">
        <v>1063</v>
      </c>
      <c r="F59" s="75"/>
      <c r="G59" s="20"/>
      <c r="H59" s="20"/>
      <c r="I59" s="20"/>
      <c r="J59" s="20"/>
      <c r="K59" s="192" t="s">
        <v>1007</v>
      </c>
      <c r="L59" s="192"/>
      <c r="M59" s="67"/>
      <c r="N59" s="20"/>
      <c r="O59" s="20" t="s">
        <v>1220</v>
      </c>
      <c r="P59" s="20" t="s">
        <v>1221</v>
      </c>
      <c r="Q59" s="20" t="s">
        <v>1222</v>
      </c>
      <c r="R59" s="20"/>
      <c r="S59" s="85"/>
      <c r="T59" s="19"/>
      <c r="U59" s="68"/>
      <c r="V59" s="19"/>
      <c r="W59" s="149"/>
      <c r="X59" s="19"/>
      <c r="Y59" s="19"/>
      <c r="Z59" s="19"/>
      <c r="AA59" s="73"/>
      <c r="AB59" s="19"/>
      <c r="AC59" s="23"/>
      <c r="AD59" s="23"/>
      <c r="AE59" s="23"/>
      <c r="AF59" s="23"/>
      <c r="AG59" s="23"/>
      <c r="AH59" s="23"/>
      <c r="AI59" s="19"/>
      <c r="AJ59" s="19"/>
      <c r="AK59" s="83" t="s">
        <v>1509</v>
      </c>
      <c r="AL59" s="83" t="s">
        <v>1533</v>
      </c>
      <c r="AM59" s="86"/>
      <c r="AN59" s="86"/>
      <c r="AO59" s="21"/>
      <c r="AP59" s="116"/>
      <c r="AQ59" s="116"/>
      <c r="AR59" s="117"/>
    </row>
    <row r="60" spans="1:44" s="5" customFormat="1" ht="25.5" x14ac:dyDescent="0.2">
      <c r="A60" s="162">
        <v>83</v>
      </c>
      <c r="B60" s="74" t="s">
        <v>232</v>
      </c>
      <c r="C60" s="75" t="s">
        <v>1062</v>
      </c>
      <c r="D60" s="75" t="s">
        <v>1223</v>
      </c>
      <c r="E60" s="75" t="s">
        <v>1224</v>
      </c>
      <c r="F60" s="75"/>
      <c r="G60" s="20"/>
      <c r="H60" s="20"/>
      <c r="I60" s="20"/>
      <c r="J60" s="20"/>
      <c r="K60" s="192" t="s">
        <v>1007</v>
      </c>
      <c r="L60" s="192"/>
      <c r="M60" s="67"/>
      <c r="N60" s="20"/>
      <c r="O60" s="20" t="s">
        <v>1225</v>
      </c>
      <c r="P60" s="20" t="s">
        <v>1226</v>
      </c>
      <c r="Q60" s="20" t="s">
        <v>1227</v>
      </c>
      <c r="R60" s="20"/>
      <c r="S60" s="85"/>
      <c r="T60" s="19"/>
      <c r="U60" s="68"/>
      <c r="V60" s="19"/>
      <c r="W60" s="149"/>
      <c r="X60" s="19"/>
      <c r="Y60" s="19"/>
      <c r="Z60" s="19"/>
      <c r="AA60" s="73"/>
      <c r="AB60" s="19"/>
      <c r="AC60" s="23"/>
      <c r="AD60" s="23"/>
      <c r="AE60" s="23"/>
      <c r="AF60" s="23"/>
      <c r="AG60" s="23"/>
      <c r="AH60" s="23"/>
      <c r="AI60" s="19"/>
      <c r="AJ60" s="19"/>
      <c r="AK60" s="83" t="s">
        <v>1509</v>
      </c>
      <c r="AL60" s="83" t="s">
        <v>1533</v>
      </c>
      <c r="AM60" s="86"/>
      <c r="AN60" s="86"/>
      <c r="AO60" s="21"/>
      <c r="AP60" s="116"/>
      <c r="AQ60" s="116"/>
      <c r="AR60" s="118"/>
    </row>
    <row r="61" spans="1:44" s="5" customFormat="1" ht="165.75" x14ac:dyDescent="0.2">
      <c r="A61" s="162">
        <v>84</v>
      </c>
      <c r="B61" s="74" t="s">
        <v>232</v>
      </c>
      <c r="C61" s="75" t="s">
        <v>1062</v>
      </c>
      <c r="D61" s="75" t="s">
        <v>1228</v>
      </c>
      <c r="E61" s="75" t="s">
        <v>1229</v>
      </c>
      <c r="F61" s="75"/>
      <c r="G61" s="20"/>
      <c r="H61" s="20"/>
      <c r="I61" s="20"/>
      <c r="J61" s="20"/>
      <c r="K61" s="192" t="s">
        <v>1093</v>
      </c>
      <c r="L61" s="197">
        <v>1</v>
      </c>
      <c r="M61" s="67"/>
      <c r="N61" s="20"/>
      <c r="O61" s="20"/>
      <c r="P61" s="20" t="s">
        <v>1230</v>
      </c>
      <c r="Q61" s="20" t="s">
        <v>1231</v>
      </c>
      <c r="R61" s="20"/>
      <c r="S61" s="85"/>
      <c r="T61" s="19"/>
      <c r="U61" s="68"/>
      <c r="V61" s="19"/>
      <c r="W61" s="149"/>
      <c r="X61" s="19"/>
      <c r="Y61" s="19" t="s">
        <v>12</v>
      </c>
      <c r="Z61" s="19" t="s">
        <v>1486</v>
      </c>
      <c r="AA61" s="73">
        <v>42857</v>
      </c>
      <c r="AB61" s="19" t="s">
        <v>1485</v>
      </c>
      <c r="AC61" s="23">
        <v>5</v>
      </c>
      <c r="AD61" s="23">
        <v>0</v>
      </c>
      <c r="AE61" s="23">
        <v>0</v>
      </c>
      <c r="AF61" s="23"/>
      <c r="AG61" s="23"/>
      <c r="AH61" s="23"/>
      <c r="AI61" s="19"/>
      <c r="AJ61" s="19"/>
      <c r="AK61" s="83" t="s">
        <v>1509</v>
      </c>
      <c r="AL61" s="83" t="s">
        <v>1533</v>
      </c>
      <c r="AM61" s="86"/>
      <c r="AN61" s="86"/>
      <c r="AO61" s="21"/>
      <c r="AP61" s="116"/>
      <c r="AQ61" s="116"/>
      <c r="AR61" s="118"/>
    </row>
    <row r="62" spans="1:44" s="5" customFormat="1" ht="369.75" x14ac:dyDescent="0.2">
      <c r="A62" s="162">
        <v>85</v>
      </c>
      <c r="B62" s="74" t="s">
        <v>232</v>
      </c>
      <c r="C62" s="75" t="s">
        <v>1062</v>
      </c>
      <c r="D62" s="75" t="s">
        <v>1228</v>
      </c>
      <c r="E62" s="75" t="s">
        <v>1229</v>
      </c>
      <c r="F62" s="75"/>
      <c r="G62" s="20"/>
      <c r="H62" s="20"/>
      <c r="I62" s="20"/>
      <c r="J62" s="20"/>
      <c r="K62" s="192" t="s">
        <v>1093</v>
      </c>
      <c r="L62" s="197">
        <v>1</v>
      </c>
      <c r="M62" s="67"/>
      <c r="N62" s="20"/>
      <c r="O62" s="20" t="s">
        <v>1232</v>
      </c>
      <c r="P62" s="20" t="s">
        <v>1233</v>
      </c>
      <c r="Q62" s="20"/>
      <c r="R62" s="20"/>
      <c r="S62" s="85"/>
      <c r="T62" s="19"/>
      <c r="U62" s="68"/>
      <c r="V62" s="19"/>
      <c r="W62" s="149"/>
      <c r="X62" s="19"/>
      <c r="Y62" s="19" t="s">
        <v>12</v>
      </c>
      <c r="Z62" s="19" t="s">
        <v>1486</v>
      </c>
      <c r="AA62" s="73">
        <v>42857</v>
      </c>
      <c r="AB62" s="19" t="s">
        <v>1487</v>
      </c>
      <c r="AC62" s="23">
        <v>5</v>
      </c>
      <c r="AD62" s="23">
        <v>0</v>
      </c>
      <c r="AE62" s="23">
        <v>0</v>
      </c>
      <c r="AF62" s="23"/>
      <c r="AG62" s="23"/>
      <c r="AH62" s="23"/>
      <c r="AI62" s="19"/>
      <c r="AJ62" s="19"/>
      <c r="AK62" s="83" t="s">
        <v>1509</v>
      </c>
      <c r="AL62" s="83" t="s">
        <v>1533</v>
      </c>
      <c r="AM62" s="86"/>
      <c r="AN62" s="86"/>
      <c r="AO62" s="21"/>
      <c r="AP62" s="116"/>
      <c r="AQ62" s="116"/>
      <c r="AR62" s="118"/>
    </row>
    <row r="63" spans="1:44" s="5" customFormat="1" ht="51" x14ac:dyDescent="0.2">
      <c r="A63" s="162">
        <v>86</v>
      </c>
      <c r="B63" s="74" t="s">
        <v>232</v>
      </c>
      <c r="C63" s="75" t="s">
        <v>1062</v>
      </c>
      <c r="D63" s="75" t="s">
        <v>1234</v>
      </c>
      <c r="E63" s="75" t="s">
        <v>1106</v>
      </c>
      <c r="F63" s="75"/>
      <c r="G63" s="20"/>
      <c r="H63" s="20"/>
      <c r="I63" s="20"/>
      <c r="J63" s="20"/>
      <c r="K63" s="192" t="s">
        <v>1064</v>
      </c>
      <c r="L63" s="197">
        <v>1</v>
      </c>
      <c r="M63" s="67"/>
      <c r="N63" s="20"/>
      <c r="O63" s="20" t="s">
        <v>1235</v>
      </c>
      <c r="P63" s="20" t="s">
        <v>1236</v>
      </c>
      <c r="Q63" s="20" t="s">
        <v>1237</v>
      </c>
      <c r="R63" s="20"/>
      <c r="S63" s="85"/>
      <c r="T63" s="19"/>
      <c r="U63" s="68"/>
      <c r="V63" s="19"/>
      <c r="W63" s="149"/>
      <c r="X63" s="19"/>
      <c r="Y63" s="19"/>
      <c r="Z63" s="19" t="s">
        <v>1500</v>
      </c>
      <c r="AA63" s="73"/>
      <c r="AB63" s="19"/>
      <c r="AC63" s="23"/>
      <c r="AD63" s="23"/>
      <c r="AE63" s="23"/>
      <c r="AF63" s="23"/>
      <c r="AG63" s="23"/>
      <c r="AH63" s="23"/>
      <c r="AI63" s="19"/>
      <c r="AJ63" s="19"/>
      <c r="AK63" s="83" t="s">
        <v>1509</v>
      </c>
      <c r="AL63" s="83" t="s">
        <v>1533</v>
      </c>
      <c r="AM63" s="86"/>
      <c r="AN63" s="86"/>
      <c r="AO63" s="21"/>
      <c r="AP63" s="116"/>
      <c r="AQ63" s="116"/>
      <c r="AR63" s="118"/>
    </row>
    <row r="64" spans="1:44" s="5" customFormat="1" ht="76.5" x14ac:dyDescent="0.2">
      <c r="A64" s="162">
        <v>29</v>
      </c>
      <c r="B64" s="74" t="s">
        <v>232</v>
      </c>
      <c r="C64" s="75"/>
      <c r="D64" s="75" t="s">
        <v>1234</v>
      </c>
      <c r="E64" s="75" t="s">
        <v>1106</v>
      </c>
      <c r="F64" s="75"/>
      <c r="G64" s="20"/>
      <c r="H64" s="20"/>
      <c r="I64" s="20"/>
      <c r="J64" s="20"/>
      <c r="K64" s="192" t="s">
        <v>1093</v>
      </c>
      <c r="L64" s="197">
        <v>1</v>
      </c>
      <c r="M64" s="67"/>
      <c r="N64" s="20"/>
      <c r="O64" s="20" t="s">
        <v>1107</v>
      </c>
      <c r="P64" s="20"/>
      <c r="Q64" s="20"/>
      <c r="R64" s="20" t="s">
        <v>1108</v>
      </c>
      <c r="S64" s="85" t="s">
        <v>7</v>
      </c>
      <c r="T64" s="19"/>
      <c r="U64" s="68"/>
      <c r="V64" s="19"/>
      <c r="W64" s="149"/>
      <c r="X64" s="19"/>
      <c r="Y64" s="19" t="s">
        <v>13</v>
      </c>
      <c r="Z64" s="19" t="s">
        <v>1488</v>
      </c>
      <c r="AA64" s="73">
        <v>42857</v>
      </c>
      <c r="AB64" s="19" t="s">
        <v>1489</v>
      </c>
      <c r="AC64" s="23">
        <v>5</v>
      </c>
      <c r="AD64" s="23">
        <v>0</v>
      </c>
      <c r="AE64" s="23">
        <v>0</v>
      </c>
      <c r="AF64" s="23"/>
      <c r="AG64" s="23"/>
      <c r="AH64" s="23"/>
      <c r="AI64" s="19"/>
      <c r="AJ64" s="19"/>
      <c r="AK64" s="83" t="s">
        <v>1138</v>
      </c>
      <c r="AL64" s="83" t="s">
        <v>1139</v>
      </c>
      <c r="AM64" s="86"/>
      <c r="AN64" s="86"/>
      <c r="AO64" s="21"/>
      <c r="AP64" s="116"/>
      <c r="AQ64" s="116"/>
      <c r="AR64" s="118"/>
    </row>
    <row r="65" spans="1:44" s="5" customFormat="1" ht="114.75" x14ac:dyDescent="0.2">
      <c r="A65" s="162">
        <v>42</v>
      </c>
      <c r="B65" s="74" t="s">
        <v>232</v>
      </c>
      <c r="C65" s="75"/>
      <c r="D65" s="75" t="s">
        <v>1234</v>
      </c>
      <c r="E65" s="75" t="s">
        <v>1106</v>
      </c>
      <c r="F65" s="75"/>
      <c r="G65" s="20"/>
      <c r="H65" s="20"/>
      <c r="I65" s="20"/>
      <c r="J65" s="20"/>
      <c r="K65" s="192" t="s">
        <v>1093</v>
      </c>
      <c r="L65" s="197">
        <v>1</v>
      </c>
      <c r="M65" s="67"/>
      <c r="N65" s="20"/>
      <c r="O65" s="20" t="s">
        <v>1107</v>
      </c>
      <c r="P65" s="20"/>
      <c r="Q65" s="20"/>
      <c r="R65" s="20" t="s">
        <v>1142</v>
      </c>
      <c r="S65" s="85" t="s">
        <v>7</v>
      </c>
      <c r="T65" s="19"/>
      <c r="U65" s="68"/>
      <c r="V65" s="19"/>
      <c r="W65" s="149"/>
      <c r="X65" s="19"/>
      <c r="Y65" s="19"/>
      <c r="Z65" s="19" t="s">
        <v>1501</v>
      </c>
      <c r="AA65" s="73"/>
      <c r="AB65" s="19"/>
      <c r="AC65" s="23"/>
      <c r="AD65" s="23"/>
      <c r="AE65" s="23"/>
      <c r="AF65" s="23"/>
      <c r="AG65" s="23"/>
      <c r="AH65" s="23"/>
      <c r="AI65" s="19"/>
      <c r="AJ65" s="19"/>
      <c r="AK65" s="83" t="s">
        <v>1140</v>
      </c>
      <c r="AL65" s="83" t="s">
        <v>1141</v>
      </c>
      <c r="AM65" s="86" t="s">
        <v>1140</v>
      </c>
      <c r="AN65" s="86" t="s">
        <v>558</v>
      </c>
      <c r="AO65" s="21"/>
      <c r="AP65" s="116"/>
      <c r="AQ65" s="116"/>
      <c r="AR65" s="118"/>
    </row>
    <row r="66" spans="1:44" s="5" customFormat="1" ht="63.75" x14ac:dyDescent="0.2">
      <c r="A66" s="162">
        <v>138</v>
      </c>
      <c r="B66" s="74"/>
      <c r="C66" s="74" t="s">
        <v>1377</v>
      </c>
      <c r="D66" s="74" t="s">
        <v>1234</v>
      </c>
      <c r="E66" s="74" t="s">
        <v>1106</v>
      </c>
      <c r="F66" s="74"/>
      <c r="G66" s="67"/>
      <c r="H66" s="67"/>
      <c r="I66" s="67"/>
      <c r="J66" s="67"/>
      <c r="K66" s="191" t="s">
        <v>1064</v>
      </c>
      <c r="L66" s="197">
        <v>1</v>
      </c>
      <c r="M66" s="67"/>
      <c r="N66" s="67"/>
      <c r="O66" s="67" t="s">
        <v>1378</v>
      </c>
      <c r="P66" s="67" t="s">
        <v>1379</v>
      </c>
      <c r="Q66" s="67" t="s">
        <v>1380</v>
      </c>
      <c r="R66" s="67"/>
      <c r="S66" s="84"/>
      <c r="T66" s="68"/>
      <c r="U66" s="68"/>
      <c r="V66" s="68"/>
      <c r="W66" s="148"/>
      <c r="X66" s="68"/>
      <c r="Y66" s="68"/>
      <c r="Z66" s="19" t="s">
        <v>1500</v>
      </c>
      <c r="AA66" s="72"/>
      <c r="AB66" s="68"/>
      <c r="AC66" s="69"/>
      <c r="AD66" s="69"/>
      <c r="AE66" s="69"/>
      <c r="AF66" s="69"/>
      <c r="AG66" s="69"/>
      <c r="AH66" s="69"/>
      <c r="AI66" s="68"/>
      <c r="AJ66" s="68"/>
      <c r="AK66" s="83" t="s">
        <v>1381</v>
      </c>
      <c r="AL66" s="83" t="s">
        <v>1382</v>
      </c>
      <c r="AM66" s="86"/>
      <c r="AN66" s="86"/>
      <c r="AO66" s="70"/>
      <c r="AP66" s="116"/>
      <c r="AQ66" s="116"/>
      <c r="AR66" s="118"/>
    </row>
    <row r="67" spans="1:44" s="5" customFormat="1" ht="267.75" x14ac:dyDescent="0.2">
      <c r="A67" s="162">
        <v>30</v>
      </c>
      <c r="B67" s="74" t="s">
        <v>232</v>
      </c>
      <c r="C67" s="74"/>
      <c r="D67" s="74" t="s">
        <v>1450</v>
      </c>
      <c r="E67" s="74" t="s">
        <v>1106</v>
      </c>
      <c r="F67" s="75"/>
      <c r="G67" s="20"/>
      <c r="H67" s="20"/>
      <c r="I67" s="20"/>
      <c r="J67" s="20"/>
      <c r="K67" s="192" t="s">
        <v>1093</v>
      </c>
      <c r="L67" s="197">
        <v>1</v>
      </c>
      <c r="M67" s="67"/>
      <c r="N67" s="20"/>
      <c r="O67" s="20" t="s">
        <v>1109</v>
      </c>
      <c r="P67" s="20"/>
      <c r="Q67" s="20"/>
      <c r="R67" s="20" t="s">
        <v>1110</v>
      </c>
      <c r="S67" s="85" t="s">
        <v>7</v>
      </c>
      <c r="T67" s="19"/>
      <c r="U67" s="68"/>
      <c r="V67" s="19"/>
      <c r="W67" s="149"/>
      <c r="X67" s="19"/>
      <c r="Y67" s="19" t="s">
        <v>13</v>
      </c>
      <c r="Z67" s="19" t="s">
        <v>1490</v>
      </c>
      <c r="AA67" s="73">
        <v>42857</v>
      </c>
      <c r="AB67" s="19" t="s">
        <v>1483</v>
      </c>
      <c r="AC67" s="23">
        <v>5</v>
      </c>
      <c r="AD67" s="23">
        <v>0</v>
      </c>
      <c r="AE67" s="23">
        <v>0</v>
      </c>
      <c r="AF67" s="23"/>
      <c r="AG67" s="23"/>
      <c r="AH67" s="23"/>
      <c r="AI67" s="19"/>
      <c r="AJ67" s="19"/>
      <c r="AK67" s="83" t="s">
        <v>1138</v>
      </c>
      <c r="AL67" s="83" t="s">
        <v>1139</v>
      </c>
      <c r="AM67" s="86"/>
      <c r="AN67" s="86"/>
      <c r="AO67" s="21"/>
      <c r="AP67" s="116"/>
      <c r="AQ67" s="116"/>
      <c r="AR67" s="118"/>
    </row>
    <row r="68" spans="1:44" s="5" customFormat="1" ht="267.75" x14ac:dyDescent="0.2">
      <c r="A68" s="162">
        <v>43</v>
      </c>
      <c r="B68" s="74" t="s">
        <v>232</v>
      </c>
      <c r="C68" s="75"/>
      <c r="D68" s="75" t="s">
        <v>1450</v>
      </c>
      <c r="E68" s="75" t="s">
        <v>1106</v>
      </c>
      <c r="F68" s="75"/>
      <c r="G68" s="20"/>
      <c r="H68" s="20"/>
      <c r="I68" s="20"/>
      <c r="J68" s="20"/>
      <c r="K68" s="192" t="s">
        <v>1093</v>
      </c>
      <c r="L68" s="197">
        <v>1</v>
      </c>
      <c r="M68" s="67"/>
      <c r="N68" s="20"/>
      <c r="O68" s="20" t="s">
        <v>1109</v>
      </c>
      <c r="P68" s="20"/>
      <c r="Q68" s="20"/>
      <c r="R68" s="20" t="s">
        <v>1110</v>
      </c>
      <c r="S68" s="85" t="s">
        <v>7</v>
      </c>
      <c r="T68" s="19"/>
      <c r="U68" s="68"/>
      <c r="V68" s="19"/>
      <c r="W68" s="149"/>
      <c r="X68" s="19"/>
      <c r="Y68" s="19"/>
      <c r="Z68" s="19" t="s">
        <v>1502</v>
      </c>
      <c r="AA68" s="73"/>
      <c r="AB68" s="19"/>
      <c r="AC68" s="23"/>
      <c r="AD68" s="23"/>
      <c r="AE68" s="23"/>
      <c r="AF68" s="23"/>
      <c r="AG68" s="23"/>
      <c r="AH68" s="23"/>
      <c r="AI68" s="19"/>
      <c r="AJ68" s="19"/>
      <c r="AK68" s="83" t="s">
        <v>1140</v>
      </c>
      <c r="AL68" s="83" t="s">
        <v>1141</v>
      </c>
      <c r="AM68" s="86" t="s">
        <v>1140</v>
      </c>
      <c r="AN68" s="86" t="s">
        <v>558</v>
      </c>
      <c r="AO68" s="21"/>
      <c r="AP68" s="116"/>
      <c r="AQ68" s="116"/>
      <c r="AR68" s="118"/>
    </row>
    <row r="69" spans="1:44" s="5" customFormat="1" ht="89.25" x14ac:dyDescent="0.2">
      <c r="A69" s="162">
        <v>87</v>
      </c>
      <c r="B69" s="74" t="s">
        <v>232</v>
      </c>
      <c r="C69" s="75" t="s">
        <v>1062</v>
      </c>
      <c r="D69" s="75" t="s">
        <v>1238</v>
      </c>
      <c r="E69" s="75" t="s">
        <v>1106</v>
      </c>
      <c r="F69" s="75"/>
      <c r="G69" s="20"/>
      <c r="H69" s="20"/>
      <c r="I69" s="20"/>
      <c r="J69" s="20"/>
      <c r="K69" s="192" t="s">
        <v>1007</v>
      </c>
      <c r="L69" s="192"/>
      <c r="M69" s="67"/>
      <c r="N69" s="20"/>
      <c r="O69" s="20" t="s">
        <v>1239</v>
      </c>
      <c r="P69" s="20"/>
      <c r="Q69" s="20" t="s">
        <v>1240</v>
      </c>
      <c r="R69" s="20"/>
      <c r="S69" s="85"/>
      <c r="T69" s="19"/>
      <c r="U69" s="68"/>
      <c r="V69" s="19"/>
      <c r="W69" s="149"/>
      <c r="X69" s="19"/>
      <c r="Y69" s="19"/>
      <c r="Z69" s="19"/>
      <c r="AA69" s="73"/>
      <c r="AB69" s="19"/>
      <c r="AC69" s="23"/>
      <c r="AD69" s="23"/>
      <c r="AE69" s="23"/>
      <c r="AF69" s="23"/>
      <c r="AG69" s="23"/>
      <c r="AH69" s="23"/>
      <c r="AI69" s="19"/>
      <c r="AJ69" s="19"/>
      <c r="AK69" s="83" t="s">
        <v>1509</v>
      </c>
      <c r="AL69" s="83" t="s">
        <v>1533</v>
      </c>
      <c r="AM69" s="86"/>
      <c r="AN69" s="86"/>
      <c r="AO69" s="21"/>
      <c r="AP69" s="116"/>
      <c r="AQ69" s="116"/>
      <c r="AR69" s="118"/>
    </row>
    <row r="70" spans="1:44" s="5" customFormat="1" x14ac:dyDescent="0.2">
      <c r="A70" s="162">
        <v>61</v>
      </c>
      <c r="B70" s="74"/>
      <c r="C70" s="75" t="s">
        <v>1062</v>
      </c>
      <c r="D70" s="75" t="s">
        <v>1451</v>
      </c>
      <c r="E70" s="75"/>
      <c r="F70" s="75"/>
      <c r="G70" s="20"/>
      <c r="H70" s="20"/>
      <c r="I70" s="20"/>
      <c r="J70" s="20"/>
      <c r="K70" s="192" t="s">
        <v>1064</v>
      </c>
      <c r="L70" s="197">
        <v>1</v>
      </c>
      <c r="M70" s="67"/>
      <c r="N70" s="20"/>
      <c r="O70" s="20" t="s">
        <v>1169</v>
      </c>
      <c r="P70" s="20"/>
      <c r="Q70" s="20" t="s">
        <v>1170</v>
      </c>
      <c r="R70" s="20"/>
      <c r="S70" s="85"/>
      <c r="T70" s="19"/>
      <c r="U70" s="68"/>
      <c r="V70" s="19"/>
      <c r="W70" s="149"/>
      <c r="X70" s="19"/>
      <c r="Y70" s="19"/>
      <c r="Z70" s="19" t="s">
        <v>1500</v>
      </c>
      <c r="AA70" s="73"/>
      <c r="AB70" s="19"/>
      <c r="AC70" s="23"/>
      <c r="AD70" s="23"/>
      <c r="AE70" s="23"/>
      <c r="AF70" s="23"/>
      <c r="AG70" s="23"/>
      <c r="AH70" s="23"/>
      <c r="AI70" s="19"/>
      <c r="AJ70" s="19"/>
      <c r="AK70" s="83" t="s">
        <v>1155</v>
      </c>
      <c r="AL70" s="83" t="s">
        <v>1156</v>
      </c>
      <c r="AM70" s="86"/>
      <c r="AN70" s="86"/>
      <c r="AO70" s="21"/>
      <c r="AP70" s="116"/>
      <c r="AQ70" s="116"/>
      <c r="AR70" s="118"/>
    </row>
    <row r="71" spans="1:44" s="5" customFormat="1" ht="38.25" x14ac:dyDescent="0.2">
      <c r="A71" s="162">
        <v>133</v>
      </c>
      <c r="B71" s="74" t="s">
        <v>1361</v>
      </c>
      <c r="C71" s="75" t="s">
        <v>1080</v>
      </c>
      <c r="D71" s="75" t="s">
        <v>1452</v>
      </c>
      <c r="E71" s="75" t="s">
        <v>1273</v>
      </c>
      <c r="F71" s="75" t="s">
        <v>1364</v>
      </c>
      <c r="G71" s="20"/>
      <c r="H71" s="20"/>
      <c r="I71" s="20"/>
      <c r="J71" s="20"/>
      <c r="K71" s="192"/>
      <c r="L71" s="198"/>
      <c r="M71" s="67"/>
      <c r="N71" s="20"/>
      <c r="O71" s="20" t="s">
        <v>1365</v>
      </c>
      <c r="P71" s="20" t="s">
        <v>1366</v>
      </c>
      <c r="Q71" s="20" t="s">
        <v>1367</v>
      </c>
      <c r="R71" s="20"/>
      <c r="S71" s="85"/>
      <c r="T71" s="19"/>
      <c r="U71" s="68"/>
      <c r="V71" s="19" t="s">
        <v>1491</v>
      </c>
      <c r="W71" s="149"/>
      <c r="X71" s="19"/>
      <c r="Y71" s="19"/>
      <c r="Z71" s="19" t="s">
        <v>1522</v>
      </c>
      <c r="AA71" s="73"/>
      <c r="AB71" s="19"/>
      <c r="AC71" s="23"/>
      <c r="AD71" s="23"/>
      <c r="AE71" s="23"/>
      <c r="AF71" s="23"/>
      <c r="AG71" s="23"/>
      <c r="AH71" s="23"/>
      <c r="AI71" s="19"/>
      <c r="AJ71" s="19"/>
      <c r="AK71" s="83" t="s">
        <v>1376</v>
      </c>
      <c r="AL71" s="83" t="s">
        <v>486</v>
      </c>
      <c r="AM71" s="86"/>
      <c r="AN71" s="86"/>
      <c r="AO71" s="21"/>
      <c r="AP71" s="116"/>
      <c r="AQ71" s="116"/>
      <c r="AR71" s="117"/>
    </row>
    <row r="72" spans="1:44" s="5" customFormat="1" ht="153" x14ac:dyDescent="0.2">
      <c r="A72" s="162">
        <v>139</v>
      </c>
      <c r="B72" s="74"/>
      <c r="C72" s="75" t="s">
        <v>1383</v>
      </c>
      <c r="D72" s="75" t="s">
        <v>1455</v>
      </c>
      <c r="E72" s="75" t="s">
        <v>1241</v>
      </c>
      <c r="F72" s="75"/>
      <c r="G72" s="20"/>
      <c r="H72" s="20"/>
      <c r="I72" s="20"/>
      <c r="J72" s="20"/>
      <c r="K72" s="192" t="s">
        <v>1093</v>
      </c>
      <c r="L72" s="197">
        <v>1</v>
      </c>
      <c r="M72" s="67"/>
      <c r="N72" s="20"/>
      <c r="O72" s="20" t="s">
        <v>1384</v>
      </c>
      <c r="P72" s="20" t="s">
        <v>1385</v>
      </c>
      <c r="Q72" s="20" t="s">
        <v>1386</v>
      </c>
      <c r="R72" s="20"/>
      <c r="S72" s="85" t="s">
        <v>7</v>
      </c>
      <c r="T72" s="19"/>
      <c r="U72" s="68"/>
      <c r="V72" s="19"/>
      <c r="W72" s="149"/>
      <c r="X72" s="19"/>
      <c r="Y72" s="19" t="s">
        <v>13</v>
      </c>
      <c r="Z72" s="19" t="s">
        <v>1521</v>
      </c>
      <c r="AA72" s="73">
        <v>42857</v>
      </c>
      <c r="AB72" s="19" t="s">
        <v>1481</v>
      </c>
      <c r="AC72" s="23">
        <v>4</v>
      </c>
      <c r="AD72" s="23">
        <v>0</v>
      </c>
      <c r="AE72" s="23">
        <v>1</v>
      </c>
      <c r="AF72" s="23"/>
      <c r="AG72" s="23"/>
      <c r="AH72" s="23"/>
      <c r="AI72" s="19"/>
      <c r="AJ72" s="19"/>
      <c r="AK72" s="83" t="s">
        <v>1381</v>
      </c>
      <c r="AL72" s="83" t="s">
        <v>1382</v>
      </c>
      <c r="AM72" s="86"/>
      <c r="AN72" s="86"/>
      <c r="AO72" s="21"/>
      <c r="AP72" s="116"/>
      <c r="AQ72" s="116"/>
      <c r="AR72" s="118"/>
    </row>
    <row r="73" spans="1:44" s="5" customFormat="1" ht="140.25" x14ac:dyDescent="0.2">
      <c r="A73" s="162">
        <v>88</v>
      </c>
      <c r="B73" s="74" t="s">
        <v>232</v>
      </c>
      <c r="C73" s="75" t="s">
        <v>1068</v>
      </c>
      <c r="D73" s="75" t="s">
        <v>1453</v>
      </c>
      <c r="E73" s="75" t="s">
        <v>1241</v>
      </c>
      <c r="F73" s="75"/>
      <c r="G73" s="20"/>
      <c r="H73" s="20"/>
      <c r="I73" s="20"/>
      <c r="J73" s="20"/>
      <c r="K73" s="192" t="s">
        <v>1093</v>
      </c>
      <c r="L73" s="197">
        <v>1</v>
      </c>
      <c r="M73" s="67"/>
      <c r="N73" s="20"/>
      <c r="O73" s="20" t="s">
        <v>1242</v>
      </c>
      <c r="P73" s="20"/>
      <c r="Q73" s="20" t="s">
        <v>1243</v>
      </c>
      <c r="R73" s="20"/>
      <c r="S73" s="85"/>
      <c r="T73" s="19"/>
      <c r="U73" s="68"/>
      <c r="V73" s="19" t="s">
        <v>1491</v>
      </c>
      <c r="W73" s="149"/>
      <c r="X73" s="19"/>
      <c r="Y73" s="19"/>
      <c r="Z73" s="19" t="s">
        <v>1542</v>
      </c>
      <c r="AA73" s="73"/>
      <c r="AB73" s="19"/>
      <c r="AC73" s="23"/>
      <c r="AD73" s="23"/>
      <c r="AE73" s="23"/>
      <c r="AF73" s="23" t="s">
        <v>1541</v>
      </c>
      <c r="AG73" s="23"/>
      <c r="AH73" s="23"/>
      <c r="AI73" s="19"/>
      <c r="AJ73" s="19"/>
      <c r="AK73" s="83" t="s">
        <v>1509</v>
      </c>
      <c r="AL73" s="83" t="s">
        <v>1533</v>
      </c>
      <c r="AM73" s="86"/>
      <c r="AN73" s="86"/>
      <c r="AO73" s="21"/>
      <c r="AP73" s="116"/>
      <c r="AQ73" s="116"/>
      <c r="AR73" s="118"/>
    </row>
    <row r="74" spans="1:44" s="5" customFormat="1" ht="63.75" x14ac:dyDescent="0.2">
      <c r="A74" s="162">
        <v>19</v>
      </c>
      <c r="B74" s="74" t="s">
        <v>232</v>
      </c>
      <c r="C74" s="75" t="s">
        <v>1068</v>
      </c>
      <c r="D74" s="75" t="s">
        <v>1456</v>
      </c>
      <c r="E74" s="75" t="s">
        <v>1069</v>
      </c>
      <c r="F74" s="75"/>
      <c r="G74" s="20"/>
      <c r="H74" s="20"/>
      <c r="I74" s="20"/>
      <c r="J74" s="20"/>
      <c r="K74" s="192" t="s">
        <v>1064</v>
      </c>
      <c r="L74" s="197">
        <v>1</v>
      </c>
      <c r="M74" s="67"/>
      <c r="N74" s="20"/>
      <c r="O74" s="20" t="s">
        <v>1070</v>
      </c>
      <c r="P74" s="20" t="s">
        <v>1071</v>
      </c>
      <c r="Q74" s="20" t="s">
        <v>1072</v>
      </c>
      <c r="R74" s="20"/>
      <c r="S74" s="85"/>
      <c r="T74" s="19"/>
      <c r="U74" s="68"/>
      <c r="V74" s="19"/>
      <c r="W74" s="149"/>
      <c r="X74" s="19"/>
      <c r="Y74" s="19"/>
      <c r="Z74" s="19" t="s">
        <v>1500</v>
      </c>
      <c r="AA74" s="73"/>
      <c r="AB74" s="19"/>
      <c r="AC74" s="23"/>
      <c r="AD74" s="23"/>
      <c r="AE74" s="23"/>
      <c r="AF74" s="23"/>
      <c r="AG74" s="23"/>
      <c r="AH74" s="23"/>
      <c r="AI74" s="19"/>
      <c r="AJ74" s="19"/>
      <c r="AK74" s="83" t="s">
        <v>1061</v>
      </c>
      <c r="AL74" s="83">
        <v>0</v>
      </c>
      <c r="AM74" s="86"/>
      <c r="AN74" s="86"/>
      <c r="AO74" s="21"/>
      <c r="AP74" s="116"/>
      <c r="AQ74" s="116"/>
      <c r="AR74" s="117"/>
    </row>
    <row r="75" spans="1:44" s="5" customFormat="1" ht="51" x14ac:dyDescent="0.2">
      <c r="A75" s="162">
        <v>130</v>
      </c>
      <c r="B75" s="74" t="s">
        <v>232</v>
      </c>
      <c r="C75" s="75" t="s">
        <v>1068</v>
      </c>
      <c r="D75" s="75" t="s">
        <v>1454</v>
      </c>
      <c r="E75" s="75"/>
      <c r="F75" s="75"/>
      <c r="G75" s="20"/>
      <c r="H75" s="20"/>
      <c r="I75" s="20"/>
      <c r="J75" s="20"/>
      <c r="K75" s="192" t="s">
        <v>1093</v>
      </c>
      <c r="L75" s="197">
        <v>1</v>
      </c>
      <c r="M75" s="67"/>
      <c r="N75" s="20"/>
      <c r="O75" s="20" t="s">
        <v>1356</v>
      </c>
      <c r="P75" s="20" t="s">
        <v>1357</v>
      </c>
      <c r="Q75" s="20" t="s">
        <v>1358</v>
      </c>
      <c r="R75" s="20"/>
      <c r="S75" s="85"/>
      <c r="T75" s="19"/>
      <c r="U75" s="68"/>
      <c r="V75" s="19"/>
      <c r="W75" s="149"/>
      <c r="X75" s="19"/>
      <c r="Y75" s="19" t="s">
        <v>12</v>
      </c>
      <c r="Z75" s="19" t="s">
        <v>1492</v>
      </c>
      <c r="AA75" s="73">
        <v>42857</v>
      </c>
      <c r="AB75" s="19" t="s">
        <v>1485</v>
      </c>
      <c r="AC75" s="23">
        <v>5</v>
      </c>
      <c r="AD75" s="23">
        <v>0</v>
      </c>
      <c r="AE75" s="23">
        <v>0</v>
      </c>
      <c r="AF75" s="23"/>
      <c r="AG75" s="23"/>
      <c r="AH75" s="23"/>
      <c r="AI75" s="19"/>
      <c r="AJ75" s="19"/>
      <c r="AK75" s="83" t="s">
        <v>1509</v>
      </c>
      <c r="AL75" s="83" t="s">
        <v>1533</v>
      </c>
      <c r="AM75" s="86"/>
      <c r="AN75" s="86"/>
      <c r="AO75" s="21"/>
      <c r="AP75" s="116"/>
      <c r="AQ75" s="116"/>
      <c r="AR75" s="118"/>
    </row>
    <row r="76" spans="1:44" s="5" customFormat="1" ht="51" x14ac:dyDescent="0.2">
      <c r="A76" s="162">
        <v>20</v>
      </c>
      <c r="B76" s="74" t="s">
        <v>232</v>
      </c>
      <c r="C76" s="75" t="s">
        <v>1068</v>
      </c>
      <c r="D76" s="75" t="s">
        <v>1457</v>
      </c>
      <c r="E76" s="75" t="s">
        <v>1073</v>
      </c>
      <c r="F76" s="75"/>
      <c r="G76" s="20"/>
      <c r="H76" s="20"/>
      <c r="I76" s="20"/>
      <c r="J76" s="20"/>
      <c r="K76" s="192" t="s">
        <v>1064</v>
      </c>
      <c r="L76" s="197">
        <v>1</v>
      </c>
      <c r="M76" s="67"/>
      <c r="N76" s="20"/>
      <c r="O76" s="20" t="s">
        <v>1074</v>
      </c>
      <c r="P76" s="20" t="s">
        <v>1075</v>
      </c>
      <c r="Q76" s="20" t="s">
        <v>1076</v>
      </c>
      <c r="R76" s="20"/>
      <c r="S76" s="85"/>
      <c r="T76" s="19"/>
      <c r="U76" s="68"/>
      <c r="V76" s="19"/>
      <c r="W76" s="149"/>
      <c r="X76" s="19"/>
      <c r="Y76" s="19"/>
      <c r="Z76" s="19" t="s">
        <v>1500</v>
      </c>
      <c r="AA76" s="73"/>
      <c r="AB76" s="19"/>
      <c r="AC76" s="23"/>
      <c r="AD76" s="23"/>
      <c r="AE76" s="23"/>
      <c r="AF76" s="23"/>
      <c r="AG76" s="23"/>
      <c r="AH76" s="23"/>
      <c r="AI76" s="19"/>
      <c r="AJ76" s="19"/>
      <c r="AK76" s="83" t="s">
        <v>1061</v>
      </c>
      <c r="AL76" s="83">
        <v>0</v>
      </c>
      <c r="AM76" s="86"/>
      <c r="AN76" s="86"/>
      <c r="AO76" s="21"/>
      <c r="AP76" s="116"/>
      <c r="AQ76" s="116"/>
      <c r="AR76" s="118"/>
    </row>
    <row r="77" spans="1:44" s="5" customFormat="1" ht="76.5" x14ac:dyDescent="0.2">
      <c r="A77" s="162">
        <v>21</v>
      </c>
      <c r="B77" s="74" t="s">
        <v>232</v>
      </c>
      <c r="C77" s="75" t="s">
        <v>1068</v>
      </c>
      <c r="D77" s="75" t="s">
        <v>1457</v>
      </c>
      <c r="E77" s="75" t="s">
        <v>1073</v>
      </c>
      <c r="F77" s="75"/>
      <c r="G77" s="20"/>
      <c r="H77" s="20"/>
      <c r="I77" s="20"/>
      <c r="J77" s="20"/>
      <c r="K77" s="192" t="s">
        <v>1007</v>
      </c>
      <c r="L77" s="192"/>
      <c r="M77" s="67"/>
      <c r="N77" s="20"/>
      <c r="O77" s="20" t="s">
        <v>1077</v>
      </c>
      <c r="P77" s="20" t="s">
        <v>1078</v>
      </c>
      <c r="Q77" s="20" t="s">
        <v>1079</v>
      </c>
      <c r="R77" s="20"/>
      <c r="S77" s="85"/>
      <c r="T77" s="19"/>
      <c r="U77" s="68"/>
      <c r="V77" s="19"/>
      <c r="W77" s="149"/>
      <c r="X77" s="19"/>
      <c r="Y77" s="19"/>
      <c r="Z77" s="19"/>
      <c r="AA77" s="73"/>
      <c r="AB77" s="19"/>
      <c r="AC77" s="23"/>
      <c r="AD77" s="23"/>
      <c r="AE77" s="23"/>
      <c r="AF77" s="23"/>
      <c r="AG77" s="23"/>
      <c r="AH77" s="23"/>
      <c r="AI77" s="19"/>
      <c r="AJ77" s="19"/>
      <c r="AK77" s="83" t="s">
        <v>1061</v>
      </c>
      <c r="AL77" s="83">
        <v>0</v>
      </c>
      <c r="AM77" s="86"/>
      <c r="AN77" s="86"/>
      <c r="AO77" s="21"/>
      <c r="AP77" s="116"/>
      <c r="AQ77" s="116"/>
      <c r="AR77" s="118"/>
    </row>
    <row r="78" spans="1:44" s="5" customFormat="1" ht="114.75" x14ac:dyDescent="0.2">
      <c r="A78" s="162">
        <v>36</v>
      </c>
      <c r="B78" s="74" t="s">
        <v>232</v>
      </c>
      <c r="C78" s="75"/>
      <c r="D78" s="75" t="s">
        <v>1458</v>
      </c>
      <c r="E78" s="75" t="s">
        <v>1123</v>
      </c>
      <c r="F78" s="75"/>
      <c r="G78" s="20"/>
      <c r="H78" s="20"/>
      <c r="I78" s="20"/>
      <c r="J78" s="20"/>
      <c r="K78" s="192" t="s">
        <v>1093</v>
      </c>
      <c r="L78" s="197">
        <v>1</v>
      </c>
      <c r="M78" s="67"/>
      <c r="N78" s="20"/>
      <c r="O78" s="20" t="s">
        <v>1124</v>
      </c>
      <c r="P78" s="20" t="s">
        <v>1125</v>
      </c>
      <c r="Q78" s="20" t="s">
        <v>1126</v>
      </c>
      <c r="R78" s="20"/>
      <c r="S78" s="85" t="s">
        <v>7</v>
      </c>
      <c r="T78" s="19"/>
      <c r="U78" s="68"/>
      <c r="V78" s="19" t="s">
        <v>1491</v>
      </c>
      <c r="W78" s="149"/>
      <c r="X78" s="19"/>
      <c r="Y78" s="19"/>
      <c r="Z78" s="19" t="s">
        <v>1508</v>
      </c>
      <c r="AA78" s="73"/>
      <c r="AB78" s="19"/>
      <c r="AC78" s="23"/>
      <c r="AD78" s="23"/>
      <c r="AE78" s="23"/>
      <c r="AF78" s="23"/>
      <c r="AG78" s="23"/>
      <c r="AH78" s="23"/>
      <c r="AI78" s="19"/>
      <c r="AJ78" s="19"/>
      <c r="AK78" s="83" t="s">
        <v>1138</v>
      </c>
      <c r="AL78" s="83" t="s">
        <v>1139</v>
      </c>
      <c r="AM78" s="86"/>
      <c r="AN78" s="86"/>
      <c r="AO78" s="21"/>
      <c r="AP78" s="116"/>
      <c r="AQ78" s="116"/>
      <c r="AR78" s="118"/>
    </row>
    <row r="79" spans="1:44" s="5" customFormat="1" ht="51" x14ac:dyDescent="0.2">
      <c r="A79" s="162">
        <v>37</v>
      </c>
      <c r="B79" s="74" t="s">
        <v>232</v>
      </c>
      <c r="C79" s="75"/>
      <c r="D79" s="75" t="s">
        <v>1458</v>
      </c>
      <c r="E79" s="75" t="s">
        <v>1123</v>
      </c>
      <c r="F79" s="75"/>
      <c r="G79" s="20"/>
      <c r="H79" s="20"/>
      <c r="I79" s="20"/>
      <c r="J79" s="20"/>
      <c r="K79" s="192" t="s">
        <v>1007</v>
      </c>
      <c r="L79" s="198"/>
      <c r="M79" s="67"/>
      <c r="N79" s="20"/>
      <c r="O79" s="20" t="s">
        <v>1127</v>
      </c>
      <c r="P79" s="20" t="s">
        <v>1128</v>
      </c>
      <c r="Q79" s="20" t="s">
        <v>1129</v>
      </c>
      <c r="R79" s="20"/>
      <c r="S79" s="85" t="s">
        <v>7</v>
      </c>
      <c r="T79" s="19" t="s">
        <v>1505</v>
      </c>
      <c r="U79" s="68"/>
      <c r="V79" s="19" t="s">
        <v>1491</v>
      </c>
      <c r="W79" s="149"/>
      <c r="X79" s="19"/>
      <c r="Y79" s="19"/>
      <c r="Z79" s="19" t="s">
        <v>1531</v>
      </c>
      <c r="AA79" s="73"/>
      <c r="AB79" s="19"/>
      <c r="AC79" s="23"/>
      <c r="AD79" s="23"/>
      <c r="AE79" s="23"/>
      <c r="AF79" s="23"/>
      <c r="AG79" s="23"/>
      <c r="AH79" s="23"/>
      <c r="AI79" s="19"/>
      <c r="AJ79" s="19"/>
      <c r="AK79" s="83" t="s">
        <v>1138</v>
      </c>
      <c r="AL79" s="83" t="s">
        <v>1139</v>
      </c>
      <c r="AM79" s="86"/>
      <c r="AN79" s="86"/>
      <c r="AO79" s="21"/>
      <c r="AP79" s="116"/>
      <c r="AQ79" s="116"/>
      <c r="AR79" s="118"/>
    </row>
    <row r="80" spans="1:44" s="5" customFormat="1" ht="89.25" x14ac:dyDescent="0.2">
      <c r="A80" s="162">
        <v>89</v>
      </c>
      <c r="B80" s="74" t="s">
        <v>232</v>
      </c>
      <c r="C80" s="75" t="s">
        <v>1080</v>
      </c>
      <c r="D80" s="75" t="s">
        <v>1459</v>
      </c>
      <c r="E80" s="75" t="s">
        <v>1244</v>
      </c>
      <c r="F80" s="75"/>
      <c r="G80" s="20"/>
      <c r="H80" s="20"/>
      <c r="I80" s="20"/>
      <c r="J80" s="20"/>
      <c r="K80" s="192" t="s">
        <v>1093</v>
      </c>
      <c r="L80" s="197">
        <v>1</v>
      </c>
      <c r="M80" s="67"/>
      <c r="N80" s="20"/>
      <c r="O80" s="20" t="s">
        <v>1245</v>
      </c>
      <c r="P80" s="20" t="s">
        <v>1246</v>
      </c>
      <c r="Q80" s="20"/>
      <c r="R80" s="20"/>
      <c r="S80" s="85"/>
      <c r="T80" s="19"/>
      <c r="U80" s="68"/>
      <c r="V80" s="19"/>
      <c r="W80" s="149"/>
      <c r="X80" s="19"/>
      <c r="Y80" s="19" t="s">
        <v>12</v>
      </c>
      <c r="Z80" s="19" t="s">
        <v>1493</v>
      </c>
      <c r="AA80" s="73">
        <v>42857</v>
      </c>
      <c r="AB80" s="19" t="s">
        <v>1489</v>
      </c>
      <c r="AC80" s="23">
        <v>5</v>
      </c>
      <c r="AD80" s="23">
        <v>0</v>
      </c>
      <c r="AE80" s="23">
        <v>0</v>
      </c>
      <c r="AF80" s="23"/>
      <c r="AG80" s="23"/>
      <c r="AH80" s="23"/>
      <c r="AI80" s="19"/>
      <c r="AJ80" s="19"/>
      <c r="AK80" s="83" t="s">
        <v>1509</v>
      </c>
      <c r="AL80" s="83" t="s">
        <v>1533</v>
      </c>
      <c r="AM80" s="86"/>
      <c r="AN80" s="86"/>
      <c r="AO80" s="21"/>
      <c r="AP80" s="116"/>
      <c r="AQ80" s="116"/>
      <c r="AR80" s="118"/>
    </row>
    <row r="81" spans="1:44" s="5" customFormat="1" ht="102" x14ac:dyDescent="0.2">
      <c r="A81" s="162">
        <v>90</v>
      </c>
      <c r="B81" s="74" t="s">
        <v>232</v>
      </c>
      <c r="C81" s="75" t="s">
        <v>1080</v>
      </c>
      <c r="D81" s="75" t="s">
        <v>1459</v>
      </c>
      <c r="E81" s="75" t="s">
        <v>1247</v>
      </c>
      <c r="F81" s="75"/>
      <c r="G81" s="20"/>
      <c r="H81" s="20"/>
      <c r="I81" s="20"/>
      <c r="J81" s="20"/>
      <c r="K81" s="192" t="s">
        <v>1093</v>
      </c>
      <c r="L81" s="197">
        <v>1</v>
      </c>
      <c r="M81" s="67"/>
      <c r="N81" s="20"/>
      <c r="O81" s="20" t="s">
        <v>1248</v>
      </c>
      <c r="P81" s="20" t="s">
        <v>1249</v>
      </c>
      <c r="Q81" s="20"/>
      <c r="R81" s="20"/>
      <c r="S81" s="85"/>
      <c r="T81" s="19"/>
      <c r="U81" s="68"/>
      <c r="V81" s="19"/>
      <c r="W81" s="149"/>
      <c r="X81" s="19"/>
      <c r="Y81" s="19" t="s">
        <v>12</v>
      </c>
      <c r="Z81" s="19" t="s">
        <v>1494</v>
      </c>
      <c r="AA81" s="73">
        <v>42857</v>
      </c>
      <c r="AB81" s="19" t="s">
        <v>1489</v>
      </c>
      <c r="AC81" s="23">
        <v>5</v>
      </c>
      <c r="AD81" s="23">
        <v>0</v>
      </c>
      <c r="AE81" s="23">
        <v>0</v>
      </c>
      <c r="AF81" s="23"/>
      <c r="AG81" s="23"/>
      <c r="AH81" s="23"/>
      <c r="AI81" s="19"/>
      <c r="AJ81" s="19"/>
      <c r="AK81" s="83" t="s">
        <v>1509</v>
      </c>
      <c r="AL81" s="83" t="s">
        <v>1533</v>
      </c>
      <c r="AM81" s="86"/>
      <c r="AN81" s="86"/>
      <c r="AO81" s="21"/>
      <c r="AP81" s="116"/>
      <c r="AQ81" s="116"/>
      <c r="AR81" s="118"/>
    </row>
    <row r="82" spans="1:44" s="5" customFormat="1" ht="102" x14ac:dyDescent="0.2">
      <c r="A82" s="162">
        <v>91</v>
      </c>
      <c r="B82" s="74" t="s">
        <v>232</v>
      </c>
      <c r="C82" s="75" t="s">
        <v>1080</v>
      </c>
      <c r="D82" s="75" t="s">
        <v>1459</v>
      </c>
      <c r="E82" s="75" t="s">
        <v>1250</v>
      </c>
      <c r="F82" s="75"/>
      <c r="G82" s="20"/>
      <c r="H82" s="20"/>
      <c r="I82" s="20"/>
      <c r="J82" s="20"/>
      <c r="K82" s="192" t="s">
        <v>1093</v>
      </c>
      <c r="L82" s="197">
        <v>1</v>
      </c>
      <c r="M82" s="67"/>
      <c r="N82" s="20"/>
      <c r="O82" s="20" t="s">
        <v>1251</v>
      </c>
      <c r="P82" s="20" t="s">
        <v>1252</v>
      </c>
      <c r="Q82" s="20"/>
      <c r="R82" s="20"/>
      <c r="S82" s="85"/>
      <c r="T82" s="19"/>
      <c r="U82" s="68"/>
      <c r="V82" s="19"/>
      <c r="W82" s="149"/>
      <c r="X82" s="19"/>
      <c r="Y82" s="19"/>
      <c r="Z82" s="19" t="s">
        <v>1495</v>
      </c>
      <c r="AA82" s="73"/>
      <c r="AB82" s="19"/>
      <c r="AC82" s="23"/>
      <c r="AD82" s="23"/>
      <c r="AE82" s="23"/>
      <c r="AF82" s="23"/>
      <c r="AG82" s="23"/>
      <c r="AH82" s="23"/>
      <c r="AI82" s="19"/>
      <c r="AJ82" s="19"/>
      <c r="AK82" s="83" t="s">
        <v>1509</v>
      </c>
      <c r="AL82" s="83" t="s">
        <v>1533</v>
      </c>
      <c r="AM82" s="86"/>
      <c r="AN82" s="86"/>
      <c r="AO82" s="21"/>
      <c r="AP82" s="116"/>
      <c r="AQ82" s="116"/>
      <c r="AR82" s="118"/>
    </row>
    <row r="83" spans="1:44" s="5" customFormat="1" ht="102" x14ac:dyDescent="0.2">
      <c r="A83" s="162">
        <v>92</v>
      </c>
      <c r="B83" s="74" t="s">
        <v>232</v>
      </c>
      <c r="C83" s="75" t="s">
        <v>1080</v>
      </c>
      <c r="D83" s="75" t="s">
        <v>1459</v>
      </c>
      <c r="E83" s="75" t="s">
        <v>1250</v>
      </c>
      <c r="F83" s="75"/>
      <c r="G83" s="20"/>
      <c r="H83" s="20"/>
      <c r="I83" s="20"/>
      <c r="J83" s="20"/>
      <c r="K83" s="192" t="s">
        <v>1093</v>
      </c>
      <c r="L83" s="197">
        <v>1</v>
      </c>
      <c r="M83" s="67"/>
      <c r="N83" s="20"/>
      <c r="O83" s="20" t="s">
        <v>1253</v>
      </c>
      <c r="P83" s="20" t="s">
        <v>1254</v>
      </c>
      <c r="Q83" s="20"/>
      <c r="R83" s="20"/>
      <c r="S83" s="85"/>
      <c r="T83" s="19"/>
      <c r="U83" s="68"/>
      <c r="V83" s="19"/>
      <c r="W83" s="149"/>
      <c r="X83" s="19"/>
      <c r="Y83" s="19"/>
      <c r="Z83" s="19" t="s">
        <v>1495</v>
      </c>
      <c r="AA83" s="73"/>
      <c r="AB83" s="19"/>
      <c r="AC83" s="23"/>
      <c r="AD83" s="23"/>
      <c r="AE83" s="23"/>
      <c r="AF83" s="23"/>
      <c r="AG83" s="23"/>
      <c r="AH83" s="23"/>
      <c r="AI83" s="19"/>
      <c r="AJ83" s="19"/>
      <c r="AK83" s="83" t="s">
        <v>1509</v>
      </c>
      <c r="AL83" s="83" t="s">
        <v>1533</v>
      </c>
      <c r="AM83" s="86"/>
      <c r="AN83" s="86"/>
      <c r="AO83" s="21"/>
      <c r="AP83" s="116"/>
      <c r="AQ83" s="116"/>
      <c r="AR83" s="118"/>
    </row>
    <row r="84" spans="1:44" s="5" customFormat="1" ht="102" x14ac:dyDescent="0.2">
      <c r="A84" s="162">
        <v>93</v>
      </c>
      <c r="B84" s="74" t="s">
        <v>232</v>
      </c>
      <c r="C84" s="75" t="s">
        <v>1080</v>
      </c>
      <c r="D84" s="75" t="s">
        <v>1459</v>
      </c>
      <c r="E84" s="75" t="s">
        <v>1255</v>
      </c>
      <c r="F84" s="75"/>
      <c r="G84" s="20"/>
      <c r="H84" s="20"/>
      <c r="I84" s="20"/>
      <c r="J84" s="20"/>
      <c r="K84" s="192" t="s">
        <v>1093</v>
      </c>
      <c r="L84" s="197">
        <v>1</v>
      </c>
      <c r="M84" s="67"/>
      <c r="N84" s="20"/>
      <c r="O84" s="20" t="s">
        <v>1256</v>
      </c>
      <c r="P84" s="20" t="s">
        <v>1257</v>
      </c>
      <c r="Q84" s="20"/>
      <c r="R84" s="20"/>
      <c r="S84" s="85"/>
      <c r="T84" s="19"/>
      <c r="U84" s="68"/>
      <c r="V84" s="19"/>
      <c r="W84" s="149"/>
      <c r="X84" s="19"/>
      <c r="Y84" s="19"/>
      <c r="Z84" s="19" t="s">
        <v>1495</v>
      </c>
      <c r="AA84" s="73"/>
      <c r="AB84" s="19"/>
      <c r="AC84" s="23"/>
      <c r="AD84" s="23"/>
      <c r="AE84" s="23"/>
      <c r="AF84" s="23"/>
      <c r="AG84" s="23"/>
      <c r="AH84" s="23"/>
      <c r="AI84" s="19"/>
      <c r="AJ84" s="19"/>
      <c r="AK84" s="83" t="s">
        <v>1509</v>
      </c>
      <c r="AL84" s="83" t="s">
        <v>1533</v>
      </c>
      <c r="AM84" s="86"/>
      <c r="AN84" s="86"/>
      <c r="AO84" s="21"/>
      <c r="AP84" s="116"/>
      <c r="AQ84" s="116"/>
      <c r="AR84" s="118"/>
    </row>
    <row r="85" spans="1:44" s="5" customFormat="1" ht="89.25" x14ac:dyDescent="0.2">
      <c r="A85" s="162">
        <v>94</v>
      </c>
      <c r="B85" s="74" t="s">
        <v>232</v>
      </c>
      <c r="C85" s="75" t="s">
        <v>1080</v>
      </c>
      <c r="D85" s="75" t="s">
        <v>1459</v>
      </c>
      <c r="E85" s="75" t="s">
        <v>1081</v>
      </c>
      <c r="F85" s="75"/>
      <c r="G85" s="20"/>
      <c r="H85" s="20"/>
      <c r="I85" s="20"/>
      <c r="J85" s="20"/>
      <c r="K85" s="192" t="s">
        <v>1093</v>
      </c>
      <c r="L85" s="197">
        <v>1</v>
      </c>
      <c r="M85" s="67"/>
      <c r="N85" s="20"/>
      <c r="O85" s="20"/>
      <c r="P85" s="20" t="s">
        <v>1258</v>
      </c>
      <c r="Q85" s="20" t="s">
        <v>1259</v>
      </c>
      <c r="R85" s="20"/>
      <c r="S85" s="85"/>
      <c r="T85" s="19"/>
      <c r="U85" s="68"/>
      <c r="V85" s="19"/>
      <c r="W85" s="149"/>
      <c r="X85" s="19"/>
      <c r="Y85" s="19" t="s">
        <v>12</v>
      </c>
      <c r="Z85" s="19" t="s">
        <v>1496</v>
      </c>
      <c r="AA85" s="73">
        <v>42857</v>
      </c>
      <c r="AB85" s="19" t="s">
        <v>1497</v>
      </c>
      <c r="AC85" s="23">
        <v>5</v>
      </c>
      <c r="AD85" s="23">
        <v>0</v>
      </c>
      <c r="AE85" s="23">
        <v>0</v>
      </c>
      <c r="AF85" s="23"/>
      <c r="AG85" s="23"/>
      <c r="AH85" s="23"/>
      <c r="AI85" s="19"/>
      <c r="AJ85" s="19"/>
      <c r="AK85" s="83" t="s">
        <v>1509</v>
      </c>
      <c r="AL85" s="83" t="s">
        <v>1533</v>
      </c>
      <c r="AM85" s="86"/>
      <c r="AN85" s="86"/>
      <c r="AO85" s="21"/>
      <c r="AP85" s="116"/>
      <c r="AQ85" s="116"/>
      <c r="AR85" s="118"/>
    </row>
    <row r="86" spans="1:44" s="5" customFormat="1" ht="38.25" x14ac:dyDescent="0.2">
      <c r="A86" s="162">
        <v>51</v>
      </c>
      <c r="B86" s="74" t="s">
        <v>232</v>
      </c>
      <c r="C86" s="75"/>
      <c r="D86" s="75" t="s">
        <v>1459</v>
      </c>
      <c r="E86" s="75" t="s">
        <v>1149</v>
      </c>
      <c r="F86" s="75"/>
      <c r="G86" s="20"/>
      <c r="H86" s="20"/>
      <c r="I86" s="20"/>
      <c r="J86" s="20"/>
      <c r="K86" s="192" t="s">
        <v>1007</v>
      </c>
      <c r="L86" s="192"/>
      <c r="M86" s="67"/>
      <c r="N86" s="20"/>
      <c r="O86" s="20" t="s">
        <v>1150</v>
      </c>
      <c r="P86" s="20"/>
      <c r="Q86" s="20" t="s">
        <v>1151</v>
      </c>
      <c r="R86" s="20"/>
      <c r="S86" s="85"/>
      <c r="T86" s="19"/>
      <c r="U86" s="68"/>
      <c r="V86" s="19"/>
      <c r="W86" s="149"/>
      <c r="X86" s="19"/>
      <c r="Y86" s="19"/>
      <c r="Z86" s="19"/>
      <c r="AA86" s="73"/>
      <c r="AB86" s="19"/>
      <c r="AC86" s="23"/>
      <c r="AD86" s="23"/>
      <c r="AE86" s="23"/>
      <c r="AF86" s="23"/>
      <c r="AG86" s="23"/>
      <c r="AH86" s="23"/>
      <c r="AI86" s="19"/>
      <c r="AJ86" s="19"/>
      <c r="AK86" s="83" t="s">
        <v>1140</v>
      </c>
      <c r="AL86" s="83" t="s">
        <v>1141</v>
      </c>
      <c r="AM86" s="86" t="s">
        <v>1140</v>
      </c>
      <c r="AN86" s="86" t="s">
        <v>558</v>
      </c>
      <c r="AO86" s="21"/>
      <c r="AP86" s="116"/>
      <c r="AQ86" s="116"/>
      <c r="AR86" s="118"/>
    </row>
    <row r="87" spans="1:44" s="5" customFormat="1" ht="51" x14ac:dyDescent="0.2">
      <c r="A87" s="162">
        <v>22</v>
      </c>
      <c r="B87" s="74" t="s">
        <v>232</v>
      </c>
      <c r="C87" s="75" t="s">
        <v>1080</v>
      </c>
      <c r="D87" s="75" t="s">
        <v>1462</v>
      </c>
      <c r="E87" s="75" t="s">
        <v>1081</v>
      </c>
      <c r="F87" s="75"/>
      <c r="G87" s="20"/>
      <c r="H87" s="20"/>
      <c r="I87" s="20"/>
      <c r="J87" s="20"/>
      <c r="K87" s="192" t="s">
        <v>1064</v>
      </c>
      <c r="L87" s="197">
        <v>1</v>
      </c>
      <c r="M87" s="67"/>
      <c r="N87" s="20"/>
      <c r="O87" s="20" t="s">
        <v>1082</v>
      </c>
      <c r="P87" s="20" t="s">
        <v>1083</v>
      </c>
      <c r="Q87" s="20" t="s">
        <v>1084</v>
      </c>
      <c r="R87" s="20"/>
      <c r="S87" s="85"/>
      <c r="T87" s="19"/>
      <c r="U87" s="68"/>
      <c r="V87" s="19"/>
      <c r="W87" s="149"/>
      <c r="X87" s="19"/>
      <c r="Y87" s="19"/>
      <c r="Z87" s="19" t="s">
        <v>1500</v>
      </c>
      <c r="AA87" s="73"/>
      <c r="AB87" s="19"/>
      <c r="AC87" s="23"/>
      <c r="AD87" s="23"/>
      <c r="AE87" s="23"/>
      <c r="AF87" s="23"/>
      <c r="AG87" s="23"/>
      <c r="AH87" s="23"/>
      <c r="AI87" s="19"/>
      <c r="AJ87" s="19"/>
      <c r="AK87" s="83" t="s">
        <v>1061</v>
      </c>
      <c r="AL87" s="83">
        <v>0</v>
      </c>
      <c r="AM87" s="86"/>
      <c r="AN87" s="86"/>
      <c r="AO87" s="21"/>
      <c r="AP87" s="116"/>
      <c r="AQ87" s="116"/>
      <c r="AR87" s="118"/>
    </row>
    <row r="88" spans="1:44" s="5" customFormat="1" ht="38.25" x14ac:dyDescent="0.2">
      <c r="A88" s="162">
        <v>48</v>
      </c>
      <c r="B88" s="74" t="s">
        <v>232</v>
      </c>
      <c r="C88" s="75"/>
      <c r="D88" s="75" t="s">
        <v>1462</v>
      </c>
      <c r="E88" s="75" t="s">
        <v>1143</v>
      </c>
      <c r="F88" s="75"/>
      <c r="G88" s="20"/>
      <c r="H88" s="20"/>
      <c r="I88" s="20"/>
      <c r="J88" s="20"/>
      <c r="K88" s="192" t="s">
        <v>1064</v>
      </c>
      <c r="L88" s="197">
        <v>1</v>
      </c>
      <c r="M88" s="67"/>
      <c r="N88" s="20"/>
      <c r="O88" s="20" t="s">
        <v>1144</v>
      </c>
      <c r="P88" s="20" t="s">
        <v>1145</v>
      </c>
      <c r="Q88" s="20"/>
      <c r="R88" s="20"/>
      <c r="S88" s="85"/>
      <c r="T88" s="19"/>
      <c r="U88" s="68"/>
      <c r="V88" s="19"/>
      <c r="W88" s="149"/>
      <c r="X88" s="19"/>
      <c r="Y88" s="19"/>
      <c r="Z88" s="19" t="s">
        <v>1500</v>
      </c>
      <c r="AA88" s="73"/>
      <c r="AB88" s="19"/>
      <c r="AC88" s="23"/>
      <c r="AD88" s="23"/>
      <c r="AE88" s="23"/>
      <c r="AF88" s="23"/>
      <c r="AG88" s="23"/>
      <c r="AH88" s="23"/>
      <c r="AI88" s="19"/>
      <c r="AJ88" s="19"/>
      <c r="AK88" s="83" t="s">
        <v>1140</v>
      </c>
      <c r="AL88" s="83" t="s">
        <v>1141</v>
      </c>
      <c r="AM88" s="86" t="s">
        <v>1140</v>
      </c>
      <c r="AN88" s="86" t="s">
        <v>558</v>
      </c>
      <c r="AO88" s="21"/>
      <c r="AP88" s="116"/>
      <c r="AQ88" s="116"/>
      <c r="AR88" s="118"/>
    </row>
    <row r="89" spans="1:44" s="5" customFormat="1" ht="153" x14ac:dyDescent="0.2">
      <c r="A89" s="162">
        <v>105</v>
      </c>
      <c r="B89" s="74" t="s">
        <v>232</v>
      </c>
      <c r="C89" s="75" t="s">
        <v>1080</v>
      </c>
      <c r="D89" s="75" t="s">
        <v>1462</v>
      </c>
      <c r="E89" s="75" t="s">
        <v>1284</v>
      </c>
      <c r="F89" s="75"/>
      <c r="G89" s="20"/>
      <c r="H89" s="20"/>
      <c r="I89" s="20"/>
      <c r="J89" s="20"/>
      <c r="K89" s="192" t="s">
        <v>1093</v>
      </c>
      <c r="L89" s="197">
        <v>1</v>
      </c>
      <c r="M89" s="67"/>
      <c r="N89" s="20"/>
      <c r="O89" s="20" t="s">
        <v>1286</v>
      </c>
      <c r="P89" s="20" t="s">
        <v>1287</v>
      </c>
      <c r="Q89" s="20" t="s">
        <v>1288</v>
      </c>
      <c r="R89" s="20"/>
      <c r="S89" s="85"/>
      <c r="T89" s="19"/>
      <c r="U89" s="68"/>
      <c r="V89" s="19"/>
      <c r="W89" s="149"/>
      <c r="X89" s="19"/>
      <c r="Y89" s="19"/>
      <c r="Z89" s="19" t="s">
        <v>1543</v>
      </c>
      <c r="AA89" s="73"/>
      <c r="AB89" s="19"/>
      <c r="AC89" s="23">
        <v>2</v>
      </c>
      <c r="AD89" s="23">
        <v>0</v>
      </c>
      <c r="AE89" s="23">
        <v>2</v>
      </c>
      <c r="AF89" s="23"/>
      <c r="AG89" s="23"/>
      <c r="AH89" s="23"/>
      <c r="AI89" s="19"/>
      <c r="AJ89" s="19"/>
      <c r="AK89" s="83" t="s">
        <v>1509</v>
      </c>
      <c r="AL89" s="83">
        <f>IF(K89&lt;&gt;"",SubByOrg,"")</f>
        <v>0</v>
      </c>
      <c r="AM89" s="86"/>
      <c r="AN89" s="86"/>
      <c r="AO89" s="21"/>
      <c r="AP89" s="116"/>
      <c r="AQ89" s="116"/>
      <c r="AR89" s="118"/>
    </row>
    <row r="90" spans="1:44" s="5" customFormat="1" ht="76.5" x14ac:dyDescent="0.2">
      <c r="A90" s="162">
        <v>23</v>
      </c>
      <c r="B90" s="74" t="s">
        <v>232</v>
      </c>
      <c r="C90" s="75" t="s">
        <v>1080</v>
      </c>
      <c r="D90" s="75" t="s">
        <v>1469</v>
      </c>
      <c r="E90" s="75" t="s">
        <v>1085</v>
      </c>
      <c r="F90" s="75"/>
      <c r="G90" s="20"/>
      <c r="H90" s="20"/>
      <c r="I90" s="20"/>
      <c r="J90" s="20"/>
      <c r="K90" s="192" t="s">
        <v>1064</v>
      </c>
      <c r="L90" s="197">
        <v>1</v>
      </c>
      <c r="M90" s="67"/>
      <c r="N90" s="20"/>
      <c r="O90" s="20" t="s">
        <v>1086</v>
      </c>
      <c r="P90" s="20" t="s">
        <v>1087</v>
      </c>
      <c r="Q90" s="20" t="s">
        <v>1088</v>
      </c>
      <c r="R90" s="20"/>
      <c r="S90" s="85"/>
      <c r="T90" s="19"/>
      <c r="U90" s="68"/>
      <c r="V90" s="19"/>
      <c r="W90" s="149"/>
      <c r="X90" s="19"/>
      <c r="Y90" s="19"/>
      <c r="Z90" s="19" t="s">
        <v>1500</v>
      </c>
      <c r="AA90" s="73"/>
      <c r="AB90" s="19"/>
      <c r="AC90" s="23"/>
      <c r="AD90" s="23"/>
      <c r="AE90" s="23"/>
      <c r="AF90" s="23"/>
      <c r="AG90" s="23"/>
      <c r="AH90" s="23"/>
      <c r="AI90" s="19"/>
      <c r="AJ90" s="19"/>
      <c r="AK90" s="83" t="s">
        <v>1061</v>
      </c>
      <c r="AL90" s="83">
        <v>0</v>
      </c>
      <c r="AM90" s="86"/>
      <c r="AN90" s="86"/>
      <c r="AO90" s="21"/>
      <c r="AP90" s="116"/>
      <c r="AQ90" s="116"/>
      <c r="AR90" s="118"/>
    </row>
    <row r="91" spans="1:44" s="5" customFormat="1" ht="102" x14ac:dyDescent="0.2">
      <c r="A91" s="162">
        <v>24</v>
      </c>
      <c r="B91" s="74" t="s">
        <v>232</v>
      </c>
      <c r="C91" s="75" t="s">
        <v>1080</v>
      </c>
      <c r="D91" s="75" t="s">
        <v>1469</v>
      </c>
      <c r="E91" s="75" t="s">
        <v>1085</v>
      </c>
      <c r="F91" s="75"/>
      <c r="G91" s="20"/>
      <c r="H91" s="20"/>
      <c r="I91" s="20"/>
      <c r="J91" s="20"/>
      <c r="K91" s="192" t="s">
        <v>1007</v>
      </c>
      <c r="L91" s="192"/>
      <c r="M91" s="67"/>
      <c r="N91" s="20"/>
      <c r="O91" s="20" t="s">
        <v>1089</v>
      </c>
      <c r="P91" s="20" t="s">
        <v>1090</v>
      </c>
      <c r="Q91" s="20" t="s">
        <v>1091</v>
      </c>
      <c r="R91" s="20"/>
      <c r="S91" s="85"/>
      <c r="T91" s="19"/>
      <c r="U91" s="68"/>
      <c r="V91" s="19"/>
      <c r="W91" s="149"/>
      <c r="X91" s="19"/>
      <c r="Y91" s="19"/>
      <c r="Z91" s="19"/>
      <c r="AA91" s="73"/>
      <c r="AB91" s="19"/>
      <c r="AC91" s="23"/>
      <c r="AD91" s="23"/>
      <c r="AE91" s="23"/>
      <c r="AF91" s="23"/>
      <c r="AG91" s="23"/>
      <c r="AH91" s="23"/>
      <c r="AI91" s="19"/>
      <c r="AJ91" s="19"/>
      <c r="AK91" s="83" t="s">
        <v>1061</v>
      </c>
      <c r="AL91" s="83">
        <v>0</v>
      </c>
      <c r="AM91" s="86"/>
      <c r="AN91" s="86"/>
      <c r="AO91" s="21"/>
      <c r="AP91" s="116"/>
      <c r="AQ91" s="116"/>
      <c r="AR91" s="118"/>
    </row>
    <row r="92" spans="1:44" s="5" customFormat="1" ht="89.25" x14ac:dyDescent="0.2">
      <c r="A92" s="162">
        <v>31</v>
      </c>
      <c r="B92" s="74" t="s">
        <v>232</v>
      </c>
      <c r="C92" s="75"/>
      <c r="D92" s="75" t="s">
        <v>1469</v>
      </c>
      <c r="E92" s="75" t="s">
        <v>1085</v>
      </c>
      <c r="F92" s="75"/>
      <c r="G92" s="20"/>
      <c r="H92" s="20"/>
      <c r="I92" s="20"/>
      <c r="J92" s="20"/>
      <c r="K92" s="192" t="s">
        <v>1064</v>
      </c>
      <c r="L92" s="197">
        <v>1</v>
      </c>
      <c r="M92" s="67"/>
      <c r="N92" s="20"/>
      <c r="O92" s="20" t="s">
        <v>1089</v>
      </c>
      <c r="P92" s="20" t="s">
        <v>1111</v>
      </c>
      <c r="Q92" s="20"/>
      <c r="R92" s="20" t="s">
        <v>1112</v>
      </c>
      <c r="S92" s="85"/>
      <c r="T92" s="19"/>
      <c r="U92" s="68"/>
      <c r="V92" s="19"/>
      <c r="W92" s="149"/>
      <c r="X92" s="19"/>
      <c r="Y92" s="19"/>
      <c r="Z92" s="19" t="s">
        <v>1500</v>
      </c>
      <c r="AA92" s="73"/>
      <c r="AB92" s="19"/>
      <c r="AC92" s="23"/>
      <c r="AD92" s="23"/>
      <c r="AE92" s="23"/>
      <c r="AF92" s="23"/>
      <c r="AG92" s="23"/>
      <c r="AH92" s="23"/>
      <c r="AI92" s="19"/>
      <c r="AJ92" s="19"/>
      <c r="AK92" s="83" t="s">
        <v>1138</v>
      </c>
      <c r="AL92" s="83" t="s">
        <v>1139</v>
      </c>
      <c r="AM92" s="86"/>
      <c r="AN92" s="86"/>
      <c r="AO92" s="21"/>
      <c r="AP92" s="116"/>
      <c r="AQ92" s="116"/>
      <c r="AR92" s="118"/>
    </row>
    <row r="93" spans="1:44" s="5" customFormat="1" ht="89.25" x14ac:dyDescent="0.2">
      <c r="A93" s="162">
        <v>32</v>
      </c>
      <c r="B93" s="74" t="s">
        <v>232</v>
      </c>
      <c r="C93" s="75"/>
      <c r="D93" s="75" t="s">
        <v>1469</v>
      </c>
      <c r="E93" s="75" t="s">
        <v>1085</v>
      </c>
      <c r="F93" s="75"/>
      <c r="G93" s="20"/>
      <c r="H93" s="20"/>
      <c r="I93" s="20"/>
      <c r="J93" s="20"/>
      <c r="K93" s="192" t="s">
        <v>1064</v>
      </c>
      <c r="L93" s="197">
        <v>1</v>
      </c>
      <c r="M93" s="67"/>
      <c r="N93" s="20"/>
      <c r="O93" s="20" t="s">
        <v>1086</v>
      </c>
      <c r="P93" s="20" t="s">
        <v>1113</v>
      </c>
      <c r="Q93" s="20"/>
      <c r="R93" s="20" t="s">
        <v>1112</v>
      </c>
      <c r="S93" s="85"/>
      <c r="T93" s="19"/>
      <c r="U93" s="68"/>
      <c r="V93" s="19"/>
      <c r="W93" s="149"/>
      <c r="X93" s="19"/>
      <c r="Y93" s="19"/>
      <c r="Z93" s="19" t="s">
        <v>1500</v>
      </c>
      <c r="AA93" s="73"/>
      <c r="AB93" s="19"/>
      <c r="AC93" s="23"/>
      <c r="AD93" s="23"/>
      <c r="AE93" s="23"/>
      <c r="AF93" s="23"/>
      <c r="AG93" s="23"/>
      <c r="AH93" s="23"/>
      <c r="AI93" s="19"/>
      <c r="AJ93" s="19"/>
      <c r="AK93" s="83" t="s">
        <v>1138</v>
      </c>
      <c r="AL93" s="83" t="s">
        <v>1139</v>
      </c>
      <c r="AM93" s="86"/>
      <c r="AN93" s="86"/>
      <c r="AO93" s="21"/>
      <c r="AP93" s="116"/>
      <c r="AQ93" s="116"/>
      <c r="AR93" s="118"/>
    </row>
    <row r="94" spans="1:44" s="5" customFormat="1" ht="89.25" x14ac:dyDescent="0.2">
      <c r="A94" s="162">
        <v>44</v>
      </c>
      <c r="B94" s="74" t="s">
        <v>232</v>
      </c>
      <c r="C94" s="75"/>
      <c r="D94" s="75" t="s">
        <v>1469</v>
      </c>
      <c r="E94" s="75" t="s">
        <v>1085</v>
      </c>
      <c r="F94" s="75"/>
      <c r="G94" s="20"/>
      <c r="H94" s="20"/>
      <c r="I94" s="20"/>
      <c r="J94" s="128"/>
      <c r="K94" s="192" t="s">
        <v>1064</v>
      </c>
      <c r="L94" s="197">
        <v>1</v>
      </c>
      <c r="M94" s="67"/>
      <c r="N94" s="20"/>
      <c r="O94" s="20" t="s">
        <v>1089</v>
      </c>
      <c r="P94" s="20" t="s">
        <v>1111</v>
      </c>
      <c r="Q94" s="20"/>
      <c r="R94" s="20" t="s">
        <v>1112</v>
      </c>
      <c r="S94" s="85"/>
      <c r="T94" s="19"/>
      <c r="U94" s="68"/>
      <c r="V94" s="19"/>
      <c r="W94" s="149"/>
      <c r="X94" s="19"/>
      <c r="Y94" s="19"/>
      <c r="Z94" s="19" t="s">
        <v>1500</v>
      </c>
      <c r="AA94" s="73"/>
      <c r="AB94" s="19"/>
      <c r="AC94" s="23"/>
      <c r="AD94" s="23"/>
      <c r="AE94" s="23"/>
      <c r="AF94" s="23"/>
      <c r="AG94" s="23"/>
      <c r="AH94" s="23"/>
      <c r="AI94" s="19"/>
      <c r="AJ94" s="19"/>
      <c r="AK94" s="83" t="s">
        <v>1140</v>
      </c>
      <c r="AL94" s="83" t="s">
        <v>1141</v>
      </c>
      <c r="AM94" s="86" t="s">
        <v>1140</v>
      </c>
      <c r="AN94" s="86" t="s">
        <v>558</v>
      </c>
      <c r="AO94" s="21"/>
      <c r="AP94" s="116"/>
      <c r="AQ94" s="116"/>
      <c r="AR94" s="118"/>
    </row>
    <row r="95" spans="1:44" s="5" customFormat="1" ht="89.25" x14ac:dyDescent="0.2">
      <c r="A95" s="162">
        <v>45</v>
      </c>
      <c r="B95" s="74" t="s">
        <v>232</v>
      </c>
      <c r="C95" s="75"/>
      <c r="D95" s="75" t="s">
        <v>1469</v>
      </c>
      <c r="E95" s="75" t="s">
        <v>1085</v>
      </c>
      <c r="F95" s="75"/>
      <c r="G95" s="20"/>
      <c r="H95" s="20"/>
      <c r="I95" s="20"/>
      <c r="J95" s="128"/>
      <c r="K95" s="192" t="s">
        <v>1064</v>
      </c>
      <c r="L95" s="197">
        <v>1</v>
      </c>
      <c r="M95" s="67"/>
      <c r="N95" s="20"/>
      <c r="O95" s="20" t="s">
        <v>1086</v>
      </c>
      <c r="P95" s="20" t="s">
        <v>1113</v>
      </c>
      <c r="Q95" s="20"/>
      <c r="R95" s="20" t="s">
        <v>1112</v>
      </c>
      <c r="S95" s="85"/>
      <c r="T95" s="19"/>
      <c r="U95" s="68"/>
      <c r="V95" s="19"/>
      <c r="W95" s="149"/>
      <c r="X95" s="19"/>
      <c r="Y95" s="19"/>
      <c r="Z95" s="19" t="s">
        <v>1500</v>
      </c>
      <c r="AA95" s="73"/>
      <c r="AB95" s="19"/>
      <c r="AC95" s="23"/>
      <c r="AD95" s="23"/>
      <c r="AE95" s="23"/>
      <c r="AF95" s="23"/>
      <c r="AG95" s="23"/>
      <c r="AH95" s="23"/>
      <c r="AI95" s="19"/>
      <c r="AJ95" s="19"/>
      <c r="AK95" s="83" t="s">
        <v>1140</v>
      </c>
      <c r="AL95" s="83" t="s">
        <v>1141</v>
      </c>
      <c r="AM95" s="86" t="s">
        <v>1140</v>
      </c>
      <c r="AN95" s="86" t="s">
        <v>558</v>
      </c>
      <c r="AO95" s="21"/>
      <c r="AP95" s="116"/>
      <c r="AQ95" s="116"/>
      <c r="AR95" s="118"/>
    </row>
    <row r="96" spans="1:44" s="5" customFormat="1" ht="63.75" x14ac:dyDescent="0.2">
      <c r="A96" s="162">
        <v>95</v>
      </c>
      <c r="B96" s="74" t="s">
        <v>232</v>
      </c>
      <c r="C96" s="75" t="s">
        <v>1080</v>
      </c>
      <c r="D96" s="75" t="s">
        <v>1460</v>
      </c>
      <c r="E96" s="75" t="s">
        <v>1260</v>
      </c>
      <c r="F96" s="75"/>
      <c r="G96" s="20"/>
      <c r="H96" s="20"/>
      <c r="I96" s="20"/>
      <c r="J96" s="20"/>
      <c r="K96" s="192" t="s">
        <v>1093</v>
      </c>
      <c r="L96" s="198"/>
      <c r="M96" s="67"/>
      <c r="N96" s="20"/>
      <c r="O96" s="20" t="s">
        <v>1261</v>
      </c>
      <c r="P96" s="158"/>
      <c r="Q96" s="20" t="s">
        <v>1262</v>
      </c>
      <c r="R96" s="20"/>
      <c r="S96" s="85"/>
      <c r="T96" s="19"/>
      <c r="U96" s="68"/>
      <c r="V96" s="19" t="s">
        <v>1491</v>
      </c>
      <c r="W96" s="149"/>
      <c r="X96" s="19"/>
      <c r="Y96" s="19"/>
      <c r="Z96" s="19" t="s">
        <v>1524</v>
      </c>
      <c r="AA96" s="73"/>
      <c r="AB96" s="19"/>
      <c r="AC96" s="23"/>
      <c r="AD96" s="23"/>
      <c r="AE96" s="23"/>
      <c r="AF96" s="23"/>
      <c r="AG96" s="23"/>
      <c r="AH96" s="23"/>
      <c r="AI96" s="19"/>
      <c r="AJ96" s="19"/>
      <c r="AK96" s="83" t="s">
        <v>1509</v>
      </c>
      <c r="AL96" s="83" t="s">
        <v>1533</v>
      </c>
      <c r="AM96" s="86"/>
      <c r="AN96" s="86"/>
      <c r="AO96" s="21"/>
      <c r="AP96" s="116"/>
      <c r="AQ96" s="116"/>
      <c r="AR96" s="118"/>
    </row>
    <row r="97" spans="1:44" s="5" customFormat="1" ht="38.25" x14ac:dyDescent="0.2">
      <c r="A97" s="162">
        <v>96</v>
      </c>
      <c r="B97" s="74" t="s">
        <v>232</v>
      </c>
      <c r="C97" s="75" t="s">
        <v>1080</v>
      </c>
      <c r="D97" s="75" t="s">
        <v>1460</v>
      </c>
      <c r="E97" s="75" t="s">
        <v>1263</v>
      </c>
      <c r="F97" s="75"/>
      <c r="G97" s="20"/>
      <c r="H97" s="20"/>
      <c r="I97" s="20"/>
      <c r="J97" s="20"/>
      <c r="K97" s="192" t="s">
        <v>1093</v>
      </c>
      <c r="L97" s="198"/>
      <c r="M97" s="67"/>
      <c r="N97" s="20"/>
      <c r="O97" s="20" t="s">
        <v>1264</v>
      </c>
      <c r="P97" s="20"/>
      <c r="Q97" s="20" t="s">
        <v>1265</v>
      </c>
      <c r="R97" s="20"/>
      <c r="S97" s="85"/>
      <c r="T97" s="19" t="s">
        <v>1505</v>
      </c>
      <c r="U97" s="68"/>
      <c r="V97" s="19" t="s">
        <v>1491</v>
      </c>
      <c r="W97" s="149"/>
      <c r="X97" s="19"/>
      <c r="Y97" s="19"/>
      <c r="Z97" s="19" t="s">
        <v>1530</v>
      </c>
      <c r="AA97" s="73"/>
      <c r="AB97" s="19"/>
      <c r="AC97" s="23"/>
      <c r="AD97" s="23"/>
      <c r="AE97" s="23"/>
      <c r="AF97" s="23"/>
      <c r="AG97" s="23"/>
      <c r="AH97" s="23"/>
      <c r="AI97" s="19"/>
      <c r="AJ97" s="19"/>
      <c r="AK97" s="83" t="s">
        <v>1509</v>
      </c>
      <c r="AL97" s="83" t="s">
        <v>1533</v>
      </c>
      <c r="AM97" s="86"/>
      <c r="AN97" s="86"/>
      <c r="AO97" s="21"/>
      <c r="AP97" s="116"/>
      <c r="AQ97" s="116"/>
      <c r="AR97" s="118"/>
    </row>
    <row r="98" spans="1:44" s="5" customFormat="1" ht="204" x14ac:dyDescent="0.2">
      <c r="A98" s="162">
        <v>97</v>
      </c>
      <c r="B98" s="74" t="s">
        <v>232</v>
      </c>
      <c r="C98" s="75" t="s">
        <v>1080</v>
      </c>
      <c r="D98" s="75" t="s">
        <v>1460</v>
      </c>
      <c r="E98" s="75" t="s">
        <v>1263</v>
      </c>
      <c r="F98" s="75"/>
      <c r="G98" s="20"/>
      <c r="H98" s="20"/>
      <c r="I98" s="20"/>
      <c r="J98" s="128"/>
      <c r="K98" s="192"/>
      <c r="L98" s="198"/>
      <c r="M98" s="67"/>
      <c r="N98" s="20"/>
      <c r="O98" s="20" t="s">
        <v>1266</v>
      </c>
      <c r="P98" s="20"/>
      <c r="Q98" s="20" t="s">
        <v>1267</v>
      </c>
      <c r="R98" s="20"/>
      <c r="S98" s="85"/>
      <c r="T98" s="19"/>
      <c r="U98" s="68"/>
      <c r="V98" s="19" t="s">
        <v>1491</v>
      </c>
      <c r="W98" s="149"/>
      <c r="X98" s="19"/>
      <c r="Y98" s="19"/>
      <c r="Z98" s="19" t="s">
        <v>1529</v>
      </c>
      <c r="AA98" s="73"/>
      <c r="AB98" s="19"/>
      <c r="AC98" s="23"/>
      <c r="AD98" s="23"/>
      <c r="AE98" s="23"/>
      <c r="AF98" s="23"/>
      <c r="AG98" s="23"/>
      <c r="AH98" s="23"/>
      <c r="AI98" s="19"/>
      <c r="AJ98" s="19"/>
      <c r="AK98" s="83" t="s">
        <v>1509</v>
      </c>
      <c r="AL98" s="83" t="s">
        <v>1533</v>
      </c>
      <c r="AM98" s="86"/>
      <c r="AN98" s="86"/>
      <c r="AO98" s="21"/>
      <c r="AP98" s="116"/>
      <c r="AQ98" s="116"/>
      <c r="AR98" s="118"/>
    </row>
    <row r="99" spans="1:44" s="5" customFormat="1" ht="102" x14ac:dyDescent="0.2">
      <c r="A99" s="162">
        <v>33</v>
      </c>
      <c r="B99" s="74" t="s">
        <v>232</v>
      </c>
      <c r="C99" s="75"/>
      <c r="D99" s="75" t="s">
        <v>1470</v>
      </c>
      <c r="E99" s="75" t="s">
        <v>1085</v>
      </c>
      <c r="F99" s="75"/>
      <c r="G99" s="20"/>
      <c r="H99" s="20"/>
      <c r="I99" s="20"/>
      <c r="J99" s="20"/>
      <c r="K99" s="192" t="s">
        <v>1007</v>
      </c>
      <c r="L99" s="198"/>
      <c r="M99" s="67"/>
      <c r="N99" s="20"/>
      <c r="O99" s="20" t="s">
        <v>1114</v>
      </c>
      <c r="P99" s="20"/>
      <c r="Q99" s="20" t="s">
        <v>1115</v>
      </c>
      <c r="R99" s="20"/>
      <c r="S99" s="85"/>
      <c r="T99" s="19" t="s">
        <v>1505</v>
      </c>
      <c r="U99" s="68"/>
      <c r="V99" s="19" t="s">
        <v>1491</v>
      </c>
      <c r="W99" s="149"/>
      <c r="X99" s="19"/>
      <c r="Y99" s="19"/>
      <c r="Z99" s="19" t="s">
        <v>1527</v>
      </c>
      <c r="AA99" s="73"/>
      <c r="AB99" s="19"/>
      <c r="AC99" s="23"/>
      <c r="AD99" s="23"/>
      <c r="AE99" s="23"/>
      <c r="AF99" s="23"/>
      <c r="AG99" s="23"/>
      <c r="AH99" s="23"/>
      <c r="AI99" s="19"/>
      <c r="AJ99" s="19"/>
      <c r="AK99" s="83" t="s">
        <v>1138</v>
      </c>
      <c r="AL99" s="83" t="s">
        <v>1139</v>
      </c>
      <c r="AM99" s="86"/>
      <c r="AN99" s="86"/>
      <c r="AO99" s="21"/>
      <c r="AP99" s="116"/>
      <c r="AQ99" s="116"/>
      <c r="AR99" s="118"/>
    </row>
    <row r="100" spans="1:44" s="5" customFormat="1" ht="102" x14ac:dyDescent="0.2">
      <c r="A100" s="162">
        <v>46</v>
      </c>
      <c r="B100" s="74" t="s">
        <v>232</v>
      </c>
      <c r="C100" s="75"/>
      <c r="D100" s="75" t="s">
        <v>1470</v>
      </c>
      <c r="E100" s="75" t="s">
        <v>1085</v>
      </c>
      <c r="F100" s="75"/>
      <c r="G100" s="20"/>
      <c r="H100" s="20"/>
      <c r="I100" s="20"/>
      <c r="J100" s="128"/>
      <c r="K100" s="192" t="s">
        <v>1007</v>
      </c>
      <c r="L100" s="197">
        <v>1</v>
      </c>
      <c r="M100" s="67"/>
      <c r="N100" s="20"/>
      <c r="O100" s="20" t="s">
        <v>1114</v>
      </c>
      <c r="P100" s="20"/>
      <c r="Q100" s="20" t="s">
        <v>1115</v>
      </c>
      <c r="R100" s="20"/>
      <c r="S100" s="85"/>
      <c r="T100" s="19"/>
      <c r="U100" s="68"/>
      <c r="V100" s="19" t="s">
        <v>1491</v>
      </c>
      <c r="W100" s="149"/>
      <c r="X100" s="19"/>
      <c r="Y100" s="19"/>
      <c r="Z100" s="19" t="s">
        <v>1528</v>
      </c>
      <c r="AA100" s="73"/>
      <c r="AB100" s="19"/>
      <c r="AC100" s="23"/>
      <c r="AD100" s="23"/>
      <c r="AE100" s="23"/>
      <c r="AF100" s="23"/>
      <c r="AG100" s="23"/>
      <c r="AH100" s="23"/>
      <c r="AI100" s="19"/>
      <c r="AJ100" s="19"/>
      <c r="AK100" s="83" t="s">
        <v>1140</v>
      </c>
      <c r="AL100" s="83" t="s">
        <v>1141</v>
      </c>
      <c r="AM100" s="86" t="s">
        <v>1140</v>
      </c>
      <c r="AN100" s="86" t="s">
        <v>558</v>
      </c>
      <c r="AO100" s="21"/>
      <c r="AP100" s="116"/>
      <c r="AQ100" s="116"/>
      <c r="AR100" s="118"/>
    </row>
    <row r="101" spans="1:44" s="5" customFormat="1" ht="63.75" x14ac:dyDescent="0.2">
      <c r="A101" s="162">
        <v>98</v>
      </c>
      <c r="B101" s="74" t="s">
        <v>232</v>
      </c>
      <c r="C101" s="75" t="s">
        <v>1080</v>
      </c>
      <c r="D101" s="75" t="s">
        <v>1461</v>
      </c>
      <c r="E101" s="75" t="s">
        <v>1085</v>
      </c>
      <c r="F101" s="75"/>
      <c r="G101" s="20"/>
      <c r="H101" s="20"/>
      <c r="I101" s="20"/>
      <c r="J101" s="20"/>
      <c r="K101" s="192" t="s">
        <v>1093</v>
      </c>
      <c r="L101" s="197">
        <v>1</v>
      </c>
      <c r="M101" s="67"/>
      <c r="N101" s="20"/>
      <c r="O101" s="20" t="s">
        <v>1268</v>
      </c>
      <c r="P101" s="20" t="s">
        <v>1269</v>
      </c>
      <c r="Q101" s="20" t="s">
        <v>1270</v>
      </c>
      <c r="R101" s="20"/>
      <c r="S101" s="85"/>
      <c r="T101" s="19"/>
      <c r="U101" s="68"/>
      <c r="V101" s="19"/>
      <c r="W101" s="149"/>
      <c r="X101" s="19"/>
      <c r="Y101" s="19"/>
      <c r="Z101" s="19" t="s">
        <v>1498</v>
      </c>
      <c r="AA101" s="73">
        <v>42857</v>
      </c>
      <c r="AB101" s="19"/>
      <c r="AC101" s="23"/>
      <c r="AD101" s="23"/>
      <c r="AE101" s="23"/>
      <c r="AF101" s="23"/>
      <c r="AG101" s="23"/>
      <c r="AH101" s="23"/>
      <c r="AI101" s="19"/>
      <c r="AJ101" s="19"/>
      <c r="AK101" s="83" t="s">
        <v>1509</v>
      </c>
      <c r="AL101" s="83" t="s">
        <v>1533</v>
      </c>
      <c r="AM101" s="86"/>
      <c r="AN101" s="86"/>
      <c r="AO101" s="21"/>
      <c r="AP101" s="116"/>
      <c r="AQ101" s="116"/>
      <c r="AR101" s="118"/>
    </row>
    <row r="102" spans="1:44" s="5" customFormat="1" ht="178.5" x14ac:dyDescent="0.2">
      <c r="A102" s="162">
        <v>99</v>
      </c>
      <c r="B102" s="74" t="s">
        <v>232</v>
      </c>
      <c r="C102" s="75" t="s">
        <v>1080</v>
      </c>
      <c r="D102" s="75" t="s">
        <v>1461</v>
      </c>
      <c r="E102" s="75" t="s">
        <v>1085</v>
      </c>
      <c r="F102" s="75"/>
      <c r="G102" s="20"/>
      <c r="H102" s="20"/>
      <c r="I102" s="20"/>
      <c r="J102" s="20"/>
      <c r="K102" s="192" t="s">
        <v>1093</v>
      </c>
      <c r="L102" s="198"/>
      <c r="M102" s="67"/>
      <c r="N102" s="20"/>
      <c r="O102" s="20" t="s">
        <v>1271</v>
      </c>
      <c r="P102" s="20"/>
      <c r="Q102" s="20" t="s">
        <v>1272</v>
      </c>
      <c r="R102" s="20"/>
      <c r="S102" s="85"/>
      <c r="T102" s="19" t="s">
        <v>1505</v>
      </c>
      <c r="U102" s="68"/>
      <c r="V102" s="19" t="s">
        <v>1491</v>
      </c>
      <c r="W102" s="149"/>
      <c r="X102" s="19"/>
      <c r="Y102" s="19"/>
      <c r="Z102" s="19" t="s">
        <v>1526</v>
      </c>
      <c r="AA102" s="73"/>
      <c r="AB102" s="19"/>
      <c r="AC102" s="23"/>
      <c r="AD102" s="23"/>
      <c r="AE102" s="23"/>
      <c r="AF102" s="23"/>
      <c r="AG102" s="23"/>
      <c r="AH102" s="23"/>
      <c r="AI102" s="19"/>
      <c r="AJ102" s="19"/>
      <c r="AK102" s="83" t="s">
        <v>1509</v>
      </c>
      <c r="AL102" s="83" t="s">
        <v>1533</v>
      </c>
      <c r="AM102" s="86"/>
      <c r="AN102" s="86"/>
      <c r="AO102" s="21"/>
      <c r="AP102" s="116"/>
      <c r="AQ102" s="116"/>
      <c r="AR102" s="118"/>
    </row>
    <row r="103" spans="1:44" s="5" customFormat="1" ht="63.75" x14ac:dyDescent="0.2">
      <c r="A103" s="162">
        <v>100</v>
      </c>
      <c r="B103" s="74" t="s">
        <v>232</v>
      </c>
      <c r="C103" s="75" t="s">
        <v>1080</v>
      </c>
      <c r="D103" s="75" t="s">
        <v>1461</v>
      </c>
      <c r="E103" s="75" t="s">
        <v>1273</v>
      </c>
      <c r="F103" s="75"/>
      <c r="G103" s="20"/>
      <c r="H103" s="20"/>
      <c r="I103" s="20"/>
      <c r="J103" s="20"/>
      <c r="K103" s="192" t="s">
        <v>1093</v>
      </c>
      <c r="L103" s="197">
        <v>1</v>
      </c>
      <c r="M103" s="67"/>
      <c r="N103" s="20"/>
      <c r="O103" s="20" t="s">
        <v>1274</v>
      </c>
      <c r="P103" s="20"/>
      <c r="Q103" s="20" t="s">
        <v>1275</v>
      </c>
      <c r="R103" s="20"/>
      <c r="S103" s="85"/>
      <c r="T103" s="19"/>
      <c r="U103" s="68"/>
      <c r="V103" s="19" t="s">
        <v>1491</v>
      </c>
      <c r="W103" s="149"/>
      <c r="X103" s="19"/>
      <c r="Y103" s="19"/>
      <c r="Z103" s="19" t="s">
        <v>1535</v>
      </c>
      <c r="AA103" s="73">
        <v>42871</v>
      </c>
      <c r="AB103" s="19"/>
      <c r="AC103" s="23"/>
      <c r="AD103" s="23"/>
      <c r="AE103" s="23"/>
      <c r="AF103" s="23" t="s">
        <v>1534</v>
      </c>
      <c r="AG103" s="23"/>
      <c r="AH103" s="23"/>
      <c r="AI103" s="19"/>
      <c r="AJ103" s="19"/>
      <c r="AK103" s="83" t="s">
        <v>1509</v>
      </c>
      <c r="AL103" s="83" t="s">
        <v>1533</v>
      </c>
      <c r="AM103" s="86"/>
      <c r="AN103" s="86"/>
      <c r="AO103" s="21"/>
      <c r="AP103" s="116"/>
      <c r="AQ103" s="116"/>
      <c r="AR103" s="118"/>
    </row>
    <row r="104" spans="1:44" s="5" customFormat="1" ht="63.75" x14ac:dyDescent="0.2">
      <c r="A104" s="162">
        <v>101</v>
      </c>
      <c r="B104" s="74" t="s">
        <v>232</v>
      </c>
      <c r="C104" s="75" t="s">
        <v>1080</v>
      </c>
      <c r="D104" s="75" t="s">
        <v>1461</v>
      </c>
      <c r="E104" s="75" t="s">
        <v>1276</v>
      </c>
      <c r="F104" s="75"/>
      <c r="G104" s="20"/>
      <c r="H104" s="20"/>
      <c r="I104" s="20"/>
      <c r="J104" s="20"/>
      <c r="K104" s="192" t="s">
        <v>1093</v>
      </c>
      <c r="L104" s="198"/>
      <c r="M104" s="67"/>
      <c r="N104" s="20"/>
      <c r="O104" s="20" t="s">
        <v>1277</v>
      </c>
      <c r="P104" s="20"/>
      <c r="Q104" s="20" t="s">
        <v>1278</v>
      </c>
      <c r="R104" s="20"/>
      <c r="S104" s="85"/>
      <c r="T104" s="19" t="s">
        <v>1505</v>
      </c>
      <c r="U104" s="68"/>
      <c r="V104" s="19" t="s">
        <v>1491</v>
      </c>
      <c r="W104" s="149"/>
      <c r="X104" s="19"/>
      <c r="Y104" s="19"/>
      <c r="Z104" s="19" t="s">
        <v>1536</v>
      </c>
      <c r="AA104" s="73"/>
      <c r="AB104" s="19"/>
      <c r="AC104" s="23"/>
      <c r="AD104" s="23"/>
      <c r="AE104" s="23"/>
      <c r="AF104" s="23"/>
      <c r="AG104" s="23"/>
      <c r="AH104" s="23"/>
      <c r="AI104" s="19"/>
      <c r="AJ104" s="19"/>
      <c r="AK104" s="83" t="s">
        <v>1509</v>
      </c>
      <c r="AL104" s="83" t="s">
        <v>1533</v>
      </c>
      <c r="AM104" s="86"/>
      <c r="AN104" s="86"/>
      <c r="AO104" s="21"/>
      <c r="AP104" s="116"/>
      <c r="AQ104" s="116"/>
      <c r="AR104" s="118"/>
    </row>
    <row r="105" spans="1:44" s="5" customFormat="1" ht="175.5" customHeight="1" x14ac:dyDescent="0.2">
      <c r="A105" s="162">
        <v>25</v>
      </c>
      <c r="B105" s="74" t="s">
        <v>232</v>
      </c>
      <c r="C105" s="75" t="s">
        <v>1080</v>
      </c>
      <c r="D105" s="75" t="s">
        <v>1471</v>
      </c>
      <c r="E105" s="75" t="s">
        <v>1092</v>
      </c>
      <c r="F105" s="75"/>
      <c r="G105" s="20"/>
      <c r="H105" s="20"/>
      <c r="I105" s="20"/>
      <c r="J105" s="20"/>
      <c r="K105" s="192" t="s">
        <v>1093</v>
      </c>
      <c r="L105" s="192"/>
      <c r="M105" s="67"/>
      <c r="N105" s="20"/>
      <c r="O105" s="20"/>
      <c r="P105" s="20"/>
      <c r="Q105" s="20" t="s">
        <v>1094</v>
      </c>
      <c r="R105" s="20"/>
      <c r="S105" s="85"/>
      <c r="T105" s="19"/>
      <c r="U105" s="68"/>
      <c r="V105" s="19" t="s">
        <v>1510</v>
      </c>
      <c r="W105" s="149"/>
      <c r="X105" s="19"/>
      <c r="Y105" s="19"/>
      <c r="Z105" s="19" t="s">
        <v>1558</v>
      </c>
      <c r="AA105" s="73"/>
      <c r="AB105" s="19"/>
      <c r="AC105" s="23">
        <v>5</v>
      </c>
      <c r="AD105" s="23">
        <v>0</v>
      </c>
      <c r="AE105" s="23">
        <v>0</v>
      </c>
      <c r="AF105" s="23"/>
      <c r="AG105" s="23"/>
      <c r="AH105" s="23"/>
      <c r="AI105" s="19"/>
      <c r="AJ105" s="19"/>
      <c r="AK105" s="83" t="s">
        <v>1061</v>
      </c>
      <c r="AL105" s="83">
        <v>0</v>
      </c>
      <c r="AM105" s="86"/>
      <c r="AN105" s="86"/>
      <c r="AO105" s="21"/>
      <c r="AP105" s="116"/>
      <c r="AQ105" s="116"/>
      <c r="AR105" s="118"/>
    </row>
    <row r="106" spans="1:44" s="5" customFormat="1" ht="63.75" x14ac:dyDescent="0.2">
      <c r="A106" s="162">
        <v>140</v>
      </c>
      <c r="B106" s="74"/>
      <c r="C106" s="75" t="s">
        <v>1387</v>
      </c>
      <c r="D106" s="75" t="s">
        <v>1472</v>
      </c>
      <c r="E106" s="75" t="s">
        <v>1371</v>
      </c>
      <c r="F106" s="75"/>
      <c r="G106" s="20"/>
      <c r="H106" s="20"/>
      <c r="I106" s="20"/>
      <c r="J106" s="20"/>
      <c r="K106" s="192" t="s">
        <v>1007</v>
      </c>
      <c r="L106" s="192"/>
      <c r="M106" s="67"/>
      <c r="N106" s="20"/>
      <c r="O106" s="20" t="s">
        <v>1388</v>
      </c>
      <c r="P106" s="20" t="s">
        <v>1389</v>
      </c>
      <c r="Q106" s="20" t="s">
        <v>1390</v>
      </c>
      <c r="R106" s="20"/>
      <c r="S106" s="85"/>
      <c r="T106" s="19"/>
      <c r="U106" s="68"/>
      <c r="V106" s="19"/>
      <c r="W106" s="149"/>
      <c r="X106" s="19"/>
      <c r="Y106" s="19"/>
      <c r="Z106" s="19"/>
      <c r="AA106" s="73"/>
      <c r="AB106" s="19"/>
      <c r="AC106" s="23"/>
      <c r="AD106" s="23"/>
      <c r="AE106" s="23"/>
      <c r="AF106" s="23"/>
      <c r="AG106" s="23"/>
      <c r="AH106" s="23"/>
      <c r="AI106" s="19"/>
      <c r="AJ106" s="19"/>
      <c r="AK106" s="83" t="s">
        <v>1381</v>
      </c>
      <c r="AL106" s="83" t="s">
        <v>1382</v>
      </c>
      <c r="AM106" s="86"/>
      <c r="AN106" s="86"/>
      <c r="AO106" s="21"/>
      <c r="AP106" s="116"/>
      <c r="AQ106" s="116"/>
      <c r="AR106" s="118"/>
    </row>
    <row r="107" spans="1:44" s="5" customFormat="1" ht="51" x14ac:dyDescent="0.2">
      <c r="A107" s="162">
        <v>102</v>
      </c>
      <c r="B107" s="74" t="s">
        <v>232</v>
      </c>
      <c r="C107" s="75" t="s">
        <v>1080</v>
      </c>
      <c r="D107" s="75" t="s">
        <v>1463</v>
      </c>
      <c r="E107" s="75" t="s">
        <v>1279</v>
      </c>
      <c r="F107" s="75"/>
      <c r="G107" s="20"/>
      <c r="H107" s="20"/>
      <c r="I107" s="20"/>
      <c r="J107" s="20"/>
      <c r="K107" s="192" t="s">
        <v>1007</v>
      </c>
      <c r="L107" s="192"/>
      <c r="M107" s="67"/>
      <c r="N107" s="20"/>
      <c r="O107" s="20" t="s">
        <v>1280</v>
      </c>
      <c r="P107" s="20" t="s">
        <v>1281</v>
      </c>
      <c r="Q107" s="20"/>
      <c r="R107" s="20"/>
      <c r="S107" s="85"/>
      <c r="T107" s="19"/>
      <c r="U107" s="68"/>
      <c r="V107" s="19"/>
      <c r="W107" s="149"/>
      <c r="X107" s="19"/>
      <c r="Y107" s="19"/>
      <c r="Z107" s="19"/>
      <c r="AA107" s="73"/>
      <c r="AB107" s="19"/>
      <c r="AC107" s="23"/>
      <c r="AD107" s="23"/>
      <c r="AE107" s="23"/>
      <c r="AF107" s="23"/>
      <c r="AG107" s="23"/>
      <c r="AH107" s="23"/>
      <c r="AI107" s="19"/>
      <c r="AJ107" s="19"/>
      <c r="AK107" s="83" t="s">
        <v>1509</v>
      </c>
      <c r="AL107" s="83" t="s">
        <v>1533</v>
      </c>
      <c r="AM107" s="86"/>
      <c r="AN107" s="86"/>
      <c r="AO107" s="21"/>
      <c r="AP107" s="116"/>
      <c r="AQ107" s="116"/>
      <c r="AR107" s="118"/>
    </row>
    <row r="108" spans="1:44" s="5" customFormat="1" ht="51" x14ac:dyDescent="0.2">
      <c r="A108" s="162">
        <v>103</v>
      </c>
      <c r="B108" s="74" t="s">
        <v>232</v>
      </c>
      <c r="C108" s="75" t="s">
        <v>1080</v>
      </c>
      <c r="D108" s="75" t="s">
        <v>1463</v>
      </c>
      <c r="E108" s="75" t="s">
        <v>1279</v>
      </c>
      <c r="F108" s="75"/>
      <c r="G108" s="20"/>
      <c r="H108" s="20"/>
      <c r="I108" s="20"/>
      <c r="J108" s="20"/>
      <c r="K108" s="192" t="s">
        <v>1064</v>
      </c>
      <c r="L108" s="197">
        <v>1</v>
      </c>
      <c r="M108" s="67"/>
      <c r="N108" s="20"/>
      <c r="O108" s="20" t="s">
        <v>1282</v>
      </c>
      <c r="P108" s="20" t="s">
        <v>1283</v>
      </c>
      <c r="Q108" s="20"/>
      <c r="R108" s="20"/>
      <c r="S108" s="85"/>
      <c r="T108" s="19"/>
      <c r="U108" s="68"/>
      <c r="V108" s="19"/>
      <c r="W108" s="149"/>
      <c r="X108" s="19"/>
      <c r="Y108" s="19"/>
      <c r="Z108" s="19" t="s">
        <v>1500</v>
      </c>
      <c r="AA108" s="73"/>
      <c r="AB108" s="19"/>
      <c r="AC108" s="23"/>
      <c r="AD108" s="23"/>
      <c r="AE108" s="23"/>
      <c r="AF108" s="23"/>
      <c r="AG108" s="23"/>
      <c r="AH108" s="23"/>
      <c r="AI108" s="19"/>
      <c r="AJ108" s="19"/>
      <c r="AK108" s="83" t="s">
        <v>1509</v>
      </c>
      <c r="AL108" s="83" t="s">
        <v>1533</v>
      </c>
      <c r="AM108" s="86"/>
      <c r="AN108" s="86"/>
      <c r="AO108" s="21"/>
      <c r="AP108" s="116"/>
      <c r="AQ108" s="116"/>
      <c r="AR108" s="118"/>
    </row>
    <row r="109" spans="1:44" s="5" customFormat="1" ht="127.5" x14ac:dyDescent="0.2">
      <c r="A109" s="162">
        <v>104</v>
      </c>
      <c r="B109" s="74" t="s">
        <v>232</v>
      </c>
      <c r="C109" s="75" t="s">
        <v>1080</v>
      </c>
      <c r="D109" s="75" t="s">
        <v>1463</v>
      </c>
      <c r="E109" s="75" t="s">
        <v>1284</v>
      </c>
      <c r="F109" s="75"/>
      <c r="G109" s="20"/>
      <c r="H109" s="20"/>
      <c r="I109" s="20"/>
      <c r="J109" s="20"/>
      <c r="K109" s="192" t="s">
        <v>1028</v>
      </c>
      <c r="L109" s="192"/>
      <c r="M109" s="67"/>
      <c r="N109" s="20"/>
      <c r="O109" s="20"/>
      <c r="P109" s="20"/>
      <c r="Q109" s="20" t="s">
        <v>1285</v>
      </c>
      <c r="R109" s="20"/>
      <c r="S109" s="85"/>
      <c r="T109" s="19"/>
      <c r="U109" s="68"/>
      <c r="V109" s="19"/>
      <c r="W109" s="149"/>
      <c r="X109" s="19"/>
      <c r="Y109" s="19"/>
      <c r="Z109" s="19"/>
      <c r="AA109" s="73"/>
      <c r="AB109" s="19"/>
      <c r="AC109" s="23"/>
      <c r="AD109" s="23"/>
      <c r="AE109" s="23"/>
      <c r="AF109" s="23"/>
      <c r="AG109" s="23"/>
      <c r="AH109" s="23"/>
      <c r="AI109" s="19"/>
      <c r="AJ109" s="19"/>
      <c r="AK109" s="83" t="s">
        <v>1509</v>
      </c>
      <c r="AL109" s="83" t="s">
        <v>1533</v>
      </c>
      <c r="AM109" s="86"/>
      <c r="AN109" s="86"/>
      <c r="AO109" s="21"/>
      <c r="AP109" s="116"/>
      <c r="AQ109" s="116"/>
      <c r="AR109" s="118"/>
    </row>
    <row r="110" spans="1:44" s="5" customFormat="1" ht="38.25" x14ac:dyDescent="0.2">
      <c r="A110" s="162">
        <v>106</v>
      </c>
      <c r="B110" s="74" t="s">
        <v>232</v>
      </c>
      <c r="C110" s="75" t="s">
        <v>1080</v>
      </c>
      <c r="D110" s="75" t="s">
        <v>1289</v>
      </c>
      <c r="E110" s="75" t="s">
        <v>1290</v>
      </c>
      <c r="F110" s="75"/>
      <c r="G110" s="20"/>
      <c r="H110" s="20"/>
      <c r="I110" s="20"/>
      <c r="J110" s="20"/>
      <c r="K110" s="192" t="s">
        <v>1064</v>
      </c>
      <c r="L110" s="197">
        <v>1</v>
      </c>
      <c r="M110" s="67"/>
      <c r="N110" s="20"/>
      <c r="O110" s="20" t="s">
        <v>1291</v>
      </c>
      <c r="P110" s="20" t="s">
        <v>1292</v>
      </c>
      <c r="Q110" s="20" t="s">
        <v>1293</v>
      </c>
      <c r="R110" s="20"/>
      <c r="S110" s="85"/>
      <c r="T110" s="19"/>
      <c r="U110" s="68"/>
      <c r="V110" s="19"/>
      <c r="W110" s="149"/>
      <c r="X110" s="19"/>
      <c r="Y110" s="19"/>
      <c r="Z110" s="19" t="s">
        <v>1500</v>
      </c>
      <c r="AA110" s="73"/>
      <c r="AB110" s="19"/>
      <c r="AC110" s="23"/>
      <c r="AD110" s="23"/>
      <c r="AE110" s="23"/>
      <c r="AF110" s="23"/>
      <c r="AG110" s="23"/>
      <c r="AH110" s="23"/>
      <c r="AI110" s="19"/>
      <c r="AJ110" s="19"/>
      <c r="AK110" s="83" t="s">
        <v>1509</v>
      </c>
      <c r="AL110" s="83" t="s">
        <v>1533</v>
      </c>
      <c r="AM110" s="86"/>
      <c r="AN110" s="86"/>
      <c r="AO110" s="21"/>
      <c r="AP110" s="116"/>
      <c r="AQ110" s="116"/>
      <c r="AR110" s="118"/>
    </row>
    <row r="111" spans="1:44" s="5" customFormat="1" ht="153" x14ac:dyDescent="0.2">
      <c r="A111" s="162">
        <v>107</v>
      </c>
      <c r="B111" s="74" t="s">
        <v>232</v>
      </c>
      <c r="C111" s="75" t="s">
        <v>1080</v>
      </c>
      <c r="D111" s="75" t="s">
        <v>1289</v>
      </c>
      <c r="E111" s="75" t="s">
        <v>1290</v>
      </c>
      <c r="F111" s="75"/>
      <c r="G111" s="20"/>
      <c r="H111" s="20"/>
      <c r="I111" s="20"/>
      <c r="J111" s="20"/>
      <c r="K111" s="192" t="s">
        <v>1028</v>
      </c>
      <c r="L111" s="192"/>
      <c r="M111" s="67"/>
      <c r="N111" s="20"/>
      <c r="O111" s="20"/>
      <c r="P111" s="20"/>
      <c r="Q111" s="20" t="s">
        <v>1294</v>
      </c>
      <c r="R111" s="20"/>
      <c r="S111" s="85"/>
      <c r="T111" s="19"/>
      <c r="U111" s="68"/>
      <c r="V111" s="19"/>
      <c r="W111" s="149"/>
      <c r="X111" s="19"/>
      <c r="Y111" s="19"/>
      <c r="Z111" s="19"/>
      <c r="AA111" s="73"/>
      <c r="AB111" s="19"/>
      <c r="AC111" s="23"/>
      <c r="AD111" s="23"/>
      <c r="AE111" s="23"/>
      <c r="AF111" s="23"/>
      <c r="AG111" s="23"/>
      <c r="AH111" s="23"/>
      <c r="AI111" s="19"/>
      <c r="AJ111" s="19"/>
      <c r="AK111" s="83" t="s">
        <v>1509</v>
      </c>
      <c r="AL111" s="83" t="s">
        <v>1533</v>
      </c>
      <c r="AM111" s="86"/>
      <c r="AN111" s="86"/>
      <c r="AO111" s="21"/>
      <c r="AP111" s="116"/>
      <c r="AQ111" s="116"/>
      <c r="AR111" s="118"/>
    </row>
    <row r="112" spans="1:44" s="5" customFormat="1" ht="76.5" x14ac:dyDescent="0.2">
      <c r="A112" s="162">
        <v>108</v>
      </c>
      <c r="B112" s="74" t="s">
        <v>232</v>
      </c>
      <c r="C112" s="75" t="s">
        <v>1080</v>
      </c>
      <c r="D112" s="75" t="s">
        <v>1464</v>
      </c>
      <c r="E112" s="75" t="s">
        <v>1290</v>
      </c>
      <c r="F112" s="75"/>
      <c r="G112" s="20"/>
      <c r="H112" s="20"/>
      <c r="I112" s="20"/>
      <c r="J112" s="128"/>
      <c r="K112" s="192" t="s">
        <v>1028</v>
      </c>
      <c r="L112" s="192"/>
      <c r="M112" s="67"/>
      <c r="N112" s="20"/>
      <c r="O112" s="20" t="s">
        <v>1295</v>
      </c>
      <c r="P112" s="20"/>
      <c r="Q112" s="20" t="s">
        <v>1296</v>
      </c>
      <c r="R112" s="20"/>
      <c r="S112" s="85"/>
      <c r="T112" s="19"/>
      <c r="U112" s="68"/>
      <c r="V112" s="19"/>
      <c r="W112" s="149"/>
      <c r="X112" s="19"/>
      <c r="Y112" s="19"/>
      <c r="Z112" s="19"/>
      <c r="AA112" s="73"/>
      <c r="AB112" s="19"/>
      <c r="AC112" s="23"/>
      <c r="AD112" s="23"/>
      <c r="AE112" s="23"/>
      <c r="AF112" s="23"/>
      <c r="AG112" s="23"/>
      <c r="AH112" s="23"/>
      <c r="AI112" s="19"/>
      <c r="AJ112" s="19"/>
      <c r="AK112" s="83" t="s">
        <v>1509</v>
      </c>
      <c r="AL112" s="83" t="s">
        <v>1533</v>
      </c>
      <c r="AM112" s="86"/>
      <c r="AN112" s="86"/>
      <c r="AO112" s="21"/>
      <c r="AP112" s="116"/>
      <c r="AQ112" s="116"/>
      <c r="AR112" s="118"/>
    </row>
    <row r="113" spans="1:44" s="5" customFormat="1" ht="102" x14ac:dyDescent="0.2">
      <c r="A113" s="162">
        <v>26</v>
      </c>
      <c r="B113" s="74" t="s">
        <v>232</v>
      </c>
      <c r="C113" s="75" t="s">
        <v>1080</v>
      </c>
      <c r="D113" s="75" t="s">
        <v>1465</v>
      </c>
      <c r="E113" s="75" t="s">
        <v>1095</v>
      </c>
      <c r="F113" s="75"/>
      <c r="G113" s="20"/>
      <c r="H113" s="20"/>
      <c r="I113" s="20"/>
      <c r="J113" s="20"/>
      <c r="K113" s="192" t="s">
        <v>1007</v>
      </c>
      <c r="L113" s="192"/>
      <c r="M113" s="67"/>
      <c r="N113" s="20"/>
      <c r="O113" s="20" t="s">
        <v>1096</v>
      </c>
      <c r="P113" s="20" t="s">
        <v>1097</v>
      </c>
      <c r="Q113" s="20" t="s">
        <v>1098</v>
      </c>
      <c r="R113" s="20"/>
      <c r="S113" s="85"/>
      <c r="T113" s="19"/>
      <c r="U113" s="68"/>
      <c r="V113" s="19"/>
      <c r="W113" s="149"/>
      <c r="X113" s="19"/>
      <c r="Y113" s="19"/>
      <c r="Z113" s="19"/>
      <c r="AA113" s="73"/>
      <c r="AB113" s="19"/>
      <c r="AC113" s="23"/>
      <c r="AD113" s="23"/>
      <c r="AE113" s="23"/>
      <c r="AF113" s="23"/>
      <c r="AG113" s="23"/>
      <c r="AH113" s="23"/>
      <c r="AI113" s="19"/>
      <c r="AJ113" s="19"/>
      <c r="AK113" s="83" t="s">
        <v>1061</v>
      </c>
      <c r="AL113" s="83">
        <v>0</v>
      </c>
      <c r="AM113" s="86"/>
      <c r="AN113" s="86"/>
      <c r="AO113" s="21"/>
      <c r="AP113" s="116"/>
      <c r="AQ113" s="116"/>
      <c r="AR113" s="118"/>
    </row>
    <row r="114" spans="1:44" s="5" customFormat="1" ht="102" x14ac:dyDescent="0.2">
      <c r="A114" s="162">
        <v>49</v>
      </c>
      <c r="B114" s="74" t="s">
        <v>232</v>
      </c>
      <c r="C114" s="75"/>
      <c r="D114" s="75" t="s">
        <v>1465</v>
      </c>
      <c r="E114" s="75" t="s">
        <v>1095</v>
      </c>
      <c r="F114" s="75"/>
      <c r="G114" s="20"/>
      <c r="H114" s="20"/>
      <c r="I114" s="20"/>
      <c r="J114" s="20"/>
      <c r="K114" s="192" t="s">
        <v>1007</v>
      </c>
      <c r="L114" s="192"/>
      <c r="M114" s="67"/>
      <c r="N114" s="20"/>
      <c r="O114" s="20" t="s">
        <v>1096</v>
      </c>
      <c r="P114" s="20" t="s">
        <v>1097</v>
      </c>
      <c r="Q114" s="20"/>
      <c r="R114" s="20"/>
      <c r="S114" s="85"/>
      <c r="T114" s="19"/>
      <c r="U114" s="68"/>
      <c r="V114" s="19"/>
      <c r="W114" s="149"/>
      <c r="X114" s="19"/>
      <c r="Y114" s="19"/>
      <c r="Z114" s="19"/>
      <c r="AA114" s="73"/>
      <c r="AB114" s="19"/>
      <c r="AC114" s="23"/>
      <c r="AD114" s="23"/>
      <c r="AE114" s="23"/>
      <c r="AF114" s="23"/>
      <c r="AG114" s="23"/>
      <c r="AH114" s="23"/>
      <c r="AI114" s="19"/>
      <c r="AJ114" s="19"/>
      <c r="AK114" s="83" t="s">
        <v>1140</v>
      </c>
      <c r="AL114" s="83" t="s">
        <v>1141</v>
      </c>
      <c r="AM114" s="86" t="s">
        <v>1140</v>
      </c>
      <c r="AN114" s="86" t="s">
        <v>558</v>
      </c>
      <c r="AO114" s="21"/>
      <c r="AP114" s="116"/>
      <c r="AQ114" s="116"/>
      <c r="AR114" s="118"/>
    </row>
    <row r="115" spans="1:44" s="5" customFormat="1" ht="369.75" x14ac:dyDescent="0.2">
      <c r="A115" s="162">
        <v>109</v>
      </c>
      <c r="B115" s="74" t="s">
        <v>232</v>
      </c>
      <c r="C115" s="75" t="s">
        <v>1080</v>
      </c>
      <c r="D115" s="75" t="s">
        <v>1465</v>
      </c>
      <c r="E115" s="75" t="s">
        <v>1297</v>
      </c>
      <c r="F115" s="75"/>
      <c r="G115" s="20"/>
      <c r="H115" s="20"/>
      <c r="I115" s="20"/>
      <c r="J115" s="128"/>
      <c r="K115" s="192" t="s">
        <v>1093</v>
      </c>
      <c r="L115" s="197">
        <v>1</v>
      </c>
      <c r="M115" s="67"/>
      <c r="N115" s="20"/>
      <c r="O115" s="20" t="s">
        <v>1298</v>
      </c>
      <c r="P115" s="20" t="s">
        <v>1299</v>
      </c>
      <c r="Q115" s="20" t="s">
        <v>1300</v>
      </c>
      <c r="R115" s="20"/>
      <c r="S115" s="85"/>
      <c r="T115" s="19"/>
      <c r="U115" s="68"/>
      <c r="V115" s="19"/>
      <c r="W115" s="149"/>
      <c r="X115" s="19"/>
      <c r="Y115" s="19" t="s">
        <v>13</v>
      </c>
      <c r="Z115" s="19" t="s">
        <v>1499</v>
      </c>
      <c r="AA115" s="73">
        <v>42857</v>
      </c>
      <c r="AB115" s="19" t="s">
        <v>1481</v>
      </c>
      <c r="AC115" s="23">
        <v>5</v>
      </c>
      <c r="AD115" s="23">
        <v>0</v>
      </c>
      <c r="AE115" s="23">
        <v>0</v>
      </c>
      <c r="AF115" s="23"/>
      <c r="AG115" s="23"/>
      <c r="AH115" s="23"/>
      <c r="AI115" s="19"/>
      <c r="AJ115" s="19"/>
      <c r="AK115" s="83" t="s">
        <v>1509</v>
      </c>
      <c r="AL115" s="83" t="s">
        <v>1533</v>
      </c>
      <c r="AM115" s="86"/>
      <c r="AN115" s="86"/>
      <c r="AO115" s="21"/>
      <c r="AP115" s="116"/>
      <c r="AQ115" s="116"/>
      <c r="AR115" s="118"/>
    </row>
    <row r="116" spans="1:44" s="5" customFormat="1" ht="153" x14ac:dyDescent="0.2">
      <c r="A116" s="162">
        <v>110</v>
      </c>
      <c r="B116" s="74" t="s">
        <v>232</v>
      </c>
      <c r="C116" s="75" t="s">
        <v>1080</v>
      </c>
      <c r="D116" s="75" t="s">
        <v>1466</v>
      </c>
      <c r="E116" s="75" t="s">
        <v>1095</v>
      </c>
      <c r="F116" s="75"/>
      <c r="G116" s="20"/>
      <c r="H116" s="20"/>
      <c r="I116" s="20"/>
      <c r="J116" s="128"/>
      <c r="K116" s="192" t="s">
        <v>1028</v>
      </c>
      <c r="L116" s="192"/>
      <c r="M116" s="67"/>
      <c r="N116" s="20"/>
      <c r="O116" s="20" t="s">
        <v>1301</v>
      </c>
      <c r="P116" s="20"/>
      <c r="Q116" s="20" t="s">
        <v>1302</v>
      </c>
      <c r="R116" s="20"/>
      <c r="S116" s="85"/>
      <c r="T116" s="19"/>
      <c r="U116" s="68"/>
      <c r="V116" s="19"/>
      <c r="W116" s="149"/>
      <c r="X116" s="19"/>
      <c r="Y116" s="19"/>
      <c r="Z116" s="19"/>
      <c r="AA116" s="73"/>
      <c r="AB116" s="19"/>
      <c r="AC116" s="23"/>
      <c r="AD116" s="23"/>
      <c r="AE116" s="23"/>
      <c r="AF116" s="23"/>
      <c r="AG116" s="23"/>
      <c r="AH116" s="23"/>
      <c r="AI116" s="19"/>
      <c r="AJ116" s="19"/>
      <c r="AK116" s="83" t="s">
        <v>1509</v>
      </c>
      <c r="AL116" s="83" t="s">
        <v>1533</v>
      </c>
      <c r="AM116" s="86"/>
      <c r="AN116" s="86"/>
      <c r="AO116" s="21"/>
      <c r="AP116" s="116"/>
      <c r="AQ116" s="116"/>
      <c r="AR116" s="118"/>
    </row>
    <row r="117" spans="1:44" s="5" customFormat="1" ht="63.75" x14ac:dyDescent="0.2">
      <c r="A117" s="162">
        <v>50</v>
      </c>
      <c r="B117" s="74" t="s">
        <v>232</v>
      </c>
      <c r="C117" s="75"/>
      <c r="D117" s="75" t="s">
        <v>1467</v>
      </c>
      <c r="E117" s="75" t="s">
        <v>1146</v>
      </c>
      <c r="F117" s="75"/>
      <c r="G117" s="20"/>
      <c r="H117" s="20"/>
      <c r="I117" s="20"/>
      <c r="J117" s="20"/>
      <c r="K117" s="192" t="s">
        <v>1064</v>
      </c>
      <c r="L117" s="197">
        <v>1</v>
      </c>
      <c r="M117" s="67"/>
      <c r="N117" s="20"/>
      <c r="O117" s="20" t="s">
        <v>1147</v>
      </c>
      <c r="P117" s="20"/>
      <c r="Q117" s="20" t="s">
        <v>1148</v>
      </c>
      <c r="R117" s="20"/>
      <c r="S117" s="85"/>
      <c r="T117" s="19"/>
      <c r="U117" s="68"/>
      <c r="V117" s="19"/>
      <c r="W117" s="149"/>
      <c r="X117" s="19"/>
      <c r="Y117" s="19"/>
      <c r="Z117" s="19" t="s">
        <v>1500</v>
      </c>
      <c r="AA117" s="73"/>
      <c r="AB117" s="19"/>
      <c r="AC117" s="23"/>
      <c r="AD117" s="23"/>
      <c r="AE117" s="23"/>
      <c r="AF117" s="23"/>
      <c r="AG117" s="23"/>
      <c r="AH117" s="23"/>
      <c r="AI117" s="19"/>
      <c r="AJ117" s="19"/>
      <c r="AK117" s="83" t="s">
        <v>1140</v>
      </c>
      <c r="AL117" s="83" t="s">
        <v>1141</v>
      </c>
      <c r="AM117" s="86" t="s">
        <v>1140</v>
      </c>
      <c r="AN117" s="86" t="s">
        <v>558</v>
      </c>
      <c r="AO117" s="21"/>
      <c r="AP117" s="116"/>
      <c r="AQ117" s="116"/>
      <c r="AR117" s="118"/>
    </row>
    <row r="118" spans="1:44" s="5" customFormat="1" ht="127.5" x14ac:dyDescent="0.2">
      <c r="A118" s="162">
        <v>111</v>
      </c>
      <c r="B118" s="74" t="s">
        <v>232</v>
      </c>
      <c r="C118" s="75" t="s">
        <v>1080</v>
      </c>
      <c r="D118" s="75" t="s">
        <v>1467</v>
      </c>
      <c r="E118" s="75" t="s">
        <v>1146</v>
      </c>
      <c r="F118" s="75"/>
      <c r="G118" s="20"/>
      <c r="H118" s="20"/>
      <c r="I118" s="20"/>
      <c r="J118" s="20"/>
      <c r="K118" s="192" t="s">
        <v>1093</v>
      </c>
      <c r="L118" s="198"/>
      <c r="M118" s="67"/>
      <c r="N118" s="20"/>
      <c r="O118" s="20" t="s">
        <v>1303</v>
      </c>
      <c r="P118" s="20"/>
      <c r="Q118" s="20" t="s">
        <v>1304</v>
      </c>
      <c r="R118" s="20"/>
      <c r="S118" s="85"/>
      <c r="T118" s="19" t="s">
        <v>1505</v>
      </c>
      <c r="U118" s="68"/>
      <c r="V118" s="19" t="s">
        <v>1520</v>
      </c>
      <c r="W118" s="149"/>
      <c r="X118" s="19"/>
      <c r="Y118" s="19"/>
      <c r="Z118" s="19" t="s">
        <v>1511</v>
      </c>
      <c r="AA118" s="73"/>
      <c r="AB118" s="19"/>
      <c r="AC118" s="23"/>
      <c r="AD118" s="23"/>
      <c r="AE118" s="23"/>
      <c r="AF118" s="23"/>
      <c r="AG118" s="23"/>
      <c r="AH118" s="23"/>
      <c r="AI118" s="19"/>
      <c r="AJ118" s="19"/>
      <c r="AK118" s="83" t="s">
        <v>1509</v>
      </c>
      <c r="AL118" s="83">
        <f>IF(K118&lt;&gt;"",SubByOrg,"")</f>
        <v>0</v>
      </c>
      <c r="AM118" s="86"/>
      <c r="AN118" s="86"/>
      <c r="AO118" s="21"/>
      <c r="AP118" s="116"/>
      <c r="AQ118" s="116"/>
      <c r="AR118" s="118"/>
    </row>
    <row r="119" spans="1:44" s="5" customFormat="1" ht="127.5" x14ac:dyDescent="0.2">
      <c r="A119" s="162">
        <v>112</v>
      </c>
      <c r="B119" s="74" t="s">
        <v>232</v>
      </c>
      <c r="C119" s="75" t="s">
        <v>1080</v>
      </c>
      <c r="D119" s="75" t="s">
        <v>1468</v>
      </c>
      <c r="E119" s="75" t="s">
        <v>1305</v>
      </c>
      <c r="F119" s="75"/>
      <c r="G119" s="20"/>
      <c r="H119" s="20"/>
      <c r="I119" s="20"/>
      <c r="J119" s="20"/>
      <c r="K119" s="192" t="s">
        <v>1093</v>
      </c>
      <c r="L119" s="198"/>
      <c r="M119" s="67"/>
      <c r="N119" s="20"/>
      <c r="O119" s="20" t="s">
        <v>1306</v>
      </c>
      <c r="P119" s="20" t="s">
        <v>1307</v>
      </c>
      <c r="Q119" s="20" t="s">
        <v>1308</v>
      </c>
      <c r="R119" s="20"/>
      <c r="S119" s="85"/>
      <c r="T119" s="19" t="s">
        <v>1505</v>
      </c>
      <c r="U119" s="68"/>
      <c r="V119" s="19" t="s">
        <v>1491</v>
      </c>
      <c r="W119" s="149"/>
      <c r="X119" s="19"/>
      <c r="Y119" s="19"/>
      <c r="Z119" s="19" t="s">
        <v>1525</v>
      </c>
      <c r="AA119" s="73"/>
      <c r="AB119" s="19"/>
      <c r="AC119" s="23"/>
      <c r="AD119" s="23"/>
      <c r="AE119" s="23"/>
      <c r="AF119" s="23"/>
      <c r="AG119" s="23"/>
      <c r="AH119" s="23"/>
      <c r="AI119" s="19"/>
      <c r="AJ119" s="19"/>
      <c r="AK119" s="83" t="s">
        <v>1509</v>
      </c>
      <c r="AL119" s="83" t="s">
        <v>1533</v>
      </c>
      <c r="AM119" s="86"/>
      <c r="AN119" s="86"/>
      <c r="AO119" s="21"/>
      <c r="AP119" s="116"/>
      <c r="AQ119" s="116"/>
      <c r="AR119" s="118"/>
    </row>
    <row r="120" spans="1:44" s="5" customFormat="1" ht="153" x14ac:dyDescent="0.2">
      <c r="A120" s="162">
        <v>27</v>
      </c>
      <c r="B120" s="74" t="s">
        <v>232</v>
      </c>
      <c r="C120" s="75" t="s">
        <v>1099</v>
      </c>
      <c r="D120" s="75" t="s">
        <v>1473</v>
      </c>
      <c r="E120" s="75" t="s">
        <v>1100</v>
      </c>
      <c r="F120" s="75"/>
      <c r="G120" s="20"/>
      <c r="H120" s="20"/>
      <c r="I120" s="20"/>
      <c r="J120" s="20"/>
      <c r="K120" s="192" t="s">
        <v>1093</v>
      </c>
      <c r="L120" s="197">
        <v>1</v>
      </c>
      <c r="M120" s="67"/>
      <c r="N120" s="20"/>
      <c r="O120" s="20"/>
      <c r="P120" s="20"/>
      <c r="Q120" s="20" t="s">
        <v>1101</v>
      </c>
      <c r="R120" s="20"/>
      <c r="S120" s="85"/>
      <c r="T120" s="19"/>
      <c r="U120" s="68"/>
      <c r="V120" s="19"/>
      <c r="W120" s="149"/>
      <c r="X120" s="19"/>
      <c r="Y120" s="19" t="s">
        <v>13</v>
      </c>
      <c r="Z120" s="19" t="s">
        <v>1512</v>
      </c>
      <c r="AA120" s="73"/>
      <c r="AB120" s="19" t="s">
        <v>1513</v>
      </c>
      <c r="AC120" s="23">
        <v>3</v>
      </c>
      <c r="AD120" s="23">
        <v>0</v>
      </c>
      <c r="AE120" s="23">
        <v>1</v>
      </c>
      <c r="AF120" s="23"/>
      <c r="AG120" s="23"/>
      <c r="AH120" s="23"/>
      <c r="AI120" s="19"/>
      <c r="AJ120" s="19"/>
      <c r="AK120" s="83" t="s">
        <v>1061</v>
      </c>
      <c r="AL120" s="83">
        <v>0</v>
      </c>
      <c r="AM120" s="86"/>
      <c r="AN120" s="86"/>
      <c r="AO120" s="21"/>
      <c r="AP120" s="116"/>
      <c r="AQ120" s="116"/>
      <c r="AR120" s="118"/>
    </row>
    <row r="121" spans="1:44" s="5" customFormat="1" ht="38.25" x14ac:dyDescent="0.2">
      <c r="A121" s="162">
        <v>113</v>
      </c>
      <c r="B121" s="74" t="s">
        <v>232</v>
      </c>
      <c r="C121" s="75" t="s">
        <v>1099</v>
      </c>
      <c r="D121" s="75" t="s">
        <v>1309</v>
      </c>
      <c r="E121" s="75" t="s">
        <v>1310</v>
      </c>
      <c r="F121" s="75"/>
      <c r="G121" s="20"/>
      <c r="H121" s="20"/>
      <c r="I121" s="20"/>
      <c r="J121" s="20"/>
      <c r="K121" s="192" t="s">
        <v>1064</v>
      </c>
      <c r="L121" s="197">
        <v>1</v>
      </c>
      <c r="M121" s="67"/>
      <c r="N121" s="20"/>
      <c r="O121" s="20"/>
      <c r="P121" s="20"/>
      <c r="Q121" s="20" t="s">
        <v>1311</v>
      </c>
      <c r="R121" s="20"/>
      <c r="S121" s="85"/>
      <c r="T121" s="19"/>
      <c r="U121" s="68"/>
      <c r="V121" s="19"/>
      <c r="W121" s="149"/>
      <c r="X121" s="19"/>
      <c r="Y121" s="19"/>
      <c r="Z121" s="19" t="s">
        <v>1500</v>
      </c>
      <c r="AA121" s="73"/>
      <c r="AB121" s="19"/>
      <c r="AC121" s="23"/>
      <c r="AD121" s="23"/>
      <c r="AE121" s="23"/>
      <c r="AF121" s="23"/>
      <c r="AG121" s="23"/>
      <c r="AH121" s="23"/>
      <c r="AI121" s="19"/>
      <c r="AJ121" s="19"/>
      <c r="AK121" s="83" t="s">
        <v>1509</v>
      </c>
      <c r="AL121" s="83" t="s">
        <v>1533</v>
      </c>
      <c r="AM121" s="86"/>
      <c r="AN121" s="86"/>
      <c r="AO121" s="21"/>
      <c r="AP121" s="116"/>
      <c r="AQ121" s="116"/>
      <c r="AR121" s="118"/>
    </row>
    <row r="122" spans="1:44" s="5" customFormat="1" ht="63.75" x14ac:dyDescent="0.2">
      <c r="A122" s="162">
        <v>34</v>
      </c>
      <c r="B122" s="74" t="s">
        <v>232</v>
      </c>
      <c r="C122" s="75"/>
      <c r="D122" s="75" t="s">
        <v>1474</v>
      </c>
      <c r="E122" s="75" t="s">
        <v>1116</v>
      </c>
      <c r="F122" s="75"/>
      <c r="G122" s="20"/>
      <c r="H122" s="20"/>
      <c r="I122" s="20"/>
      <c r="J122" s="20"/>
      <c r="K122" s="192" t="s">
        <v>1093</v>
      </c>
      <c r="L122" s="197">
        <v>1</v>
      </c>
      <c r="M122" s="67"/>
      <c r="N122" s="20"/>
      <c r="O122" s="20"/>
      <c r="P122" s="20"/>
      <c r="Q122" s="20" t="s">
        <v>1117</v>
      </c>
      <c r="R122" s="20"/>
      <c r="S122" s="85"/>
      <c r="T122" s="19"/>
      <c r="U122" s="68"/>
      <c r="V122" s="19"/>
      <c r="W122" s="149"/>
      <c r="X122" s="19"/>
      <c r="Y122" s="19" t="s">
        <v>14</v>
      </c>
      <c r="Z122" s="19" t="s">
        <v>1514</v>
      </c>
      <c r="AA122" s="73"/>
      <c r="AB122" s="19" t="s">
        <v>1515</v>
      </c>
      <c r="AC122" s="23">
        <v>4</v>
      </c>
      <c r="AD122" s="23">
        <v>0</v>
      </c>
      <c r="AE122" s="23">
        <v>1</v>
      </c>
      <c r="AF122" s="23"/>
      <c r="AG122" s="23"/>
      <c r="AH122" s="23"/>
      <c r="AI122" s="19"/>
      <c r="AJ122" s="19"/>
      <c r="AK122" s="83" t="s">
        <v>1138</v>
      </c>
      <c r="AL122" s="83" t="s">
        <v>1139</v>
      </c>
      <c r="AM122" s="86"/>
      <c r="AN122" s="86"/>
      <c r="AO122" s="21"/>
      <c r="AP122" s="116"/>
      <c r="AQ122" s="116"/>
      <c r="AR122" s="118"/>
    </row>
    <row r="123" spans="1:44" s="5" customFormat="1" ht="63.75" x14ac:dyDescent="0.2">
      <c r="A123" s="162">
        <v>47</v>
      </c>
      <c r="B123" s="74" t="s">
        <v>232</v>
      </c>
      <c r="C123" s="75"/>
      <c r="D123" s="75" t="s">
        <v>1474</v>
      </c>
      <c r="E123" s="75" t="s">
        <v>1116</v>
      </c>
      <c r="F123" s="75"/>
      <c r="G123" s="20"/>
      <c r="H123" s="20"/>
      <c r="I123" s="20"/>
      <c r="J123" s="128"/>
      <c r="K123" s="192" t="s">
        <v>1093</v>
      </c>
      <c r="L123" s="197">
        <v>1</v>
      </c>
      <c r="M123" s="67"/>
      <c r="N123" s="20"/>
      <c r="O123" s="20"/>
      <c r="P123" s="20"/>
      <c r="Q123" s="20" t="s">
        <v>1117</v>
      </c>
      <c r="R123" s="20"/>
      <c r="S123" s="85"/>
      <c r="T123" s="19"/>
      <c r="U123" s="68"/>
      <c r="V123" s="19"/>
      <c r="W123" s="149"/>
      <c r="X123" s="19"/>
      <c r="Y123" s="19"/>
      <c r="Z123" s="19" t="s">
        <v>1516</v>
      </c>
      <c r="AA123" s="73"/>
      <c r="AB123" s="19"/>
      <c r="AC123" s="23"/>
      <c r="AD123" s="23"/>
      <c r="AE123" s="23"/>
      <c r="AF123" s="23"/>
      <c r="AG123" s="23"/>
      <c r="AH123" s="23"/>
      <c r="AI123" s="19"/>
      <c r="AJ123" s="19"/>
      <c r="AK123" s="83" t="s">
        <v>1140</v>
      </c>
      <c r="AL123" s="83" t="s">
        <v>1141</v>
      </c>
      <c r="AM123" s="86" t="s">
        <v>1140</v>
      </c>
      <c r="AN123" s="86" t="s">
        <v>558</v>
      </c>
      <c r="AO123" s="21"/>
      <c r="AP123" s="116"/>
      <c r="AQ123" s="116"/>
      <c r="AR123" s="118"/>
    </row>
    <row r="124" spans="1:44" s="5" customFormat="1" ht="25.5" x14ac:dyDescent="0.2">
      <c r="A124" s="162">
        <v>114</v>
      </c>
      <c r="B124" s="74" t="s">
        <v>232</v>
      </c>
      <c r="C124" s="75" t="s">
        <v>1099</v>
      </c>
      <c r="D124" s="75" t="s">
        <v>1312</v>
      </c>
      <c r="E124" s="75" t="s">
        <v>1313</v>
      </c>
      <c r="F124" s="75"/>
      <c r="G124" s="20"/>
      <c r="H124" s="20"/>
      <c r="I124" s="20"/>
      <c r="J124" s="20"/>
      <c r="K124" s="192" t="s">
        <v>1064</v>
      </c>
      <c r="L124" s="197">
        <v>1</v>
      </c>
      <c r="M124" s="67"/>
      <c r="N124" s="20"/>
      <c r="O124" s="20"/>
      <c r="P124" s="20"/>
      <c r="Q124" s="20" t="s">
        <v>1311</v>
      </c>
      <c r="R124" s="20"/>
      <c r="S124" s="85"/>
      <c r="T124" s="19"/>
      <c r="U124" s="68"/>
      <c r="V124" s="19"/>
      <c r="W124" s="149"/>
      <c r="X124" s="19"/>
      <c r="Y124" s="19"/>
      <c r="Z124" s="19" t="s">
        <v>1500</v>
      </c>
      <c r="AA124" s="73"/>
      <c r="AB124" s="19"/>
      <c r="AC124" s="23"/>
      <c r="AD124" s="23"/>
      <c r="AE124" s="23"/>
      <c r="AF124" s="23"/>
      <c r="AG124" s="23"/>
      <c r="AH124" s="23"/>
      <c r="AI124" s="19"/>
      <c r="AJ124" s="19"/>
      <c r="AK124" s="83" t="s">
        <v>1509</v>
      </c>
      <c r="AL124" s="83" t="s">
        <v>1533</v>
      </c>
      <c r="AM124" s="86"/>
      <c r="AN124" s="86"/>
      <c r="AO124" s="21"/>
      <c r="AP124" s="116"/>
      <c r="AQ124" s="116"/>
      <c r="AR124" s="118"/>
    </row>
    <row r="125" spans="1:44" s="5" customFormat="1" ht="25.5" x14ac:dyDescent="0.2">
      <c r="A125" s="162">
        <v>115</v>
      </c>
      <c r="B125" s="74" t="s">
        <v>232</v>
      </c>
      <c r="C125" s="75" t="s">
        <v>1099</v>
      </c>
      <c r="D125" s="75" t="s">
        <v>1314</v>
      </c>
      <c r="E125" s="75" t="s">
        <v>1315</v>
      </c>
      <c r="F125" s="75"/>
      <c r="G125" s="20"/>
      <c r="H125" s="20"/>
      <c r="I125" s="20"/>
      <c r="J125" s="20"/>
      <c r="K125" s="192" t="s">
        <v>1064</v>
      </c>
      <c r="L125" s="197">
        <v>1</v>
      </c>
      <c r="M125" s="67"/>
      <c r="N125" s="20"/>
      <c r="O125" s="20"/>
      <c r="P125" s="20"/>
      <c r="Q125" s="20" t="s">
        <v>1311</v>
      </c>
      <c r="R125" s="20"/>
      <c r="S125" s="85"/>
      <c r="T125" s="19"/>
      <c r="U125" s="68"/>
      <c r="V125" s="19"/>
      <c r="W125" s="149"/>
      <c r="X125" s="19"/>
      <c r="Y125" s="19"/>
      <c r="Z125" s="19" t="s">
        <v>1500</v>
      </c>
      <c r="AA125" s="73"/>
      <c r="AB125" s="19"/>
      <c r="AC125" s="23"/>
      <c r="AD125" s="23"/>
      <c r="AE125" s="23"/>
      <c r="AF125" s="23"/>
      <c r="AG125" s="23"/>
      <c r="AH125" s="23"/>
      <c r="AI125" s="19"/>
      <c r="AJ125" s="19"/>
      <c r="AK125" s="83" t="s">
        <v>1509</v>
      </c>
      <c r="AL125" s="83" t="s">
        <v>1533</v>
      </c>
      <c r="AM125" s="86"/>
      <c r="AN125" s="86"/>
      <c r="AO125" s="21"/>
      <c r="AP125" s="116"/>
      <c r="AQ125" s="116"/>
      <c r="AR125" s="118"/>
    </row>
    <row r="126" spans="1:44" s="5" customFormat="1" ht="25.5" x14ac:dyDescent="0.2">
      <c r="A126" s="162">
        <v>116</v>
      </c>
      <c r="B126" s="74" t="s">
        <v>232</v>
      </c>
      <c r="C126" s="75" t="s">
        <v>1099</v>
      </c>
      <c r="D126" s="75" t="s">
        <v>1316</v>
      </c>
      <c r="E126" s="75" t="s">
        <v>1317</v>
      </c>
      <c r="F126" s="75"/>
      <c r="G126" s="20"/>
      <c r="H126" s="20"/>
      <c r="I126" s="20"/>
      <c r="J126" s="20"/>
      <c r="K126" s="192" t="s">
        <v>1064</v>
      </c>
      <c r="L126" s="197">
        <v>1</v>
      </c>
      <c r="M126" s="67"/>
      <c r="N126" s="20"/>
      <c r="O126" s="20"/>
      <c r="P126" s="20"/>
      <c r="Q126" s="20" t="s">
        <v>1311</v>
      </c>
      <c r="R126" s="20"/>
      <c r="S126" s="85"/>
      <c r="T126" s="19"/>
      <c r="U126" s="68"/>
      <c r="V126" s="19"/>
      <c r="W126" s="149"/>
      <c r="X126" s="19"/>
      <c r="Y126" s="19"/>
      <c r="Z126" s="19" t="s">
        <v>1500</v>
      </c>
      <c r="AA126" s="73"/>
      <c r="AB126" s="19"/>
      <c r="AC126" s="23"/>
      <c r="AD126" s="23"/>
      <c r="AE126" s="23"/>
      <c r="AF126" s="23"/>
      <c r="AG126" s="23"/>
      <c r="AH126" s="23"/>
      <c r="AI126" s="19"/>
      <c r="AJ126" s="19"/>
      <c r="AK126" s="83" t="s">
        <v>1509</v>
      </c>
      <c r="AL126" s="83" t="s">
        <v>1533</v>
      </c>
      <c r="AM126" s="86"/>
      <c r="AN126" s="86"/>
      <c r="AO126" s="21"/>
      <c r="AP126" s="116"/>
      <c r="AQ126" s="116"/>
      <c r="AR126" s="118"/>
    </row>
    <row r="127" spans="1:44" s="5" customFormat="1" ht="25.5" x14ac:dyDescent="0.2">
      <c r="A127" s="162">
        <v>117</v>
      </c>
      <c r="B127" s="74" t="s">
        <v>232</v>
      </c>
      <c r="C127" s="75" t="s">
        <v>1099</v>
      </c>
      <c r="D127" s="75" t="s">
        <v>1318</v>
      </c>
      <c r="E127" s="75" t="s">
        <v>1317</v>
      </c>
      <c r="F127" s="75"/>
      <c r="G127" s="20"/>
      <c r="H127" s="20"/>
      <c r="I127" s="20"/>
      <c r="J127" s="20"/>
      <c r="K127" s="192" t="s">
        <v>1064</v>
      </c>
      <c r="L127" s="197">
        <v>1</v>
      </c>
      <c r="M127" s="67"/>
      <c r="N127" s="20"/>
      <c r="O127" s="20" t="s">
        <v>1319</v>
      </c>
      <c r="P127" s="20" t="s">
        <v>1320</v>
      </c>
      <c r="Q127" s="20" t="s">
        <v>1321</v>
      </c>
      <c r="R127" s="20"/>
      <c r="S127" s="85"/>
      <c r="T127" s="19"/>
      <c r="U127" s="68"/>
      <c r="V127" s="19"/>
      <c r="W127" s="149"/>
      <c r="X127" s="19"/>
      <c r="Y127" s="19"/>
      <c r="Z127" s="19" t="s">
        <v>1500</v>
      </c>
      <c r="AA127" s="73"/>
      <c r="AB127" s="19"/>
      <c r="AC127" s="23"/>
      <c r="AD127" s="23"/>
      <c r="AE127" s="23"/>
      <c r="AF127" s="23"/>
      <c r="AG127" s="23"/>
      <c r="AH127" s="23"/>
      <c r="AI127" s="19"/>
      <c r="AJ127" s="19"/>
      <c r="AK127" s="83" t="s">
        <v>1509</v>
      </c>
      <c r="AL127" s="83" t="s">
        <v>1533</v>
      </c>
      <c r="AM127" s="86"/>
      <c r="AN127" s="86"/>
      <c r="AO127" s="21"/>
      <c r="AP127" s="116"/>
      <c r="AQ127" s="116"/>
      <c r="AR127" s="118"/>
    </row>
    <row r="128" spans="1:44" s="5" customFormat="1" ht="63.75" x14ac:dyDescent="0.2">
      <c r="A128" s="162">
        <v>118</v>
      </c>
      <c r="B128" s="74" t="s">
        <v>232</v>
      </c>
      <c r="C128" s="75" t="s">
        <v>1099</v>
      </c>
      <c r="D128" s="75" t="s">
        <v>1322</v>
      </c>
      <c r="E128" s="75" t="s">
        <v>1323</v>
      </c>
      <c r="F128" s="75"/>
      <c r="G128" s="20"/>
      <c r="H128" s="20"/>
      <c r="I128" s="20"/>
      <c r="J128" s="20"/>
      <c r="K128" s="192" t="s">
        <v>1064</v>
      </c>
      <c r="L128" s="197">
        <v>1</v>
      </c>
      <c r="M128" s="67"/>
      <c r="N128" s="20"/>
      <c r="O128" s="20" t="s">
        <v>1324</v>
      </c>
      <c r="P128" s="20"/>
      <c r="Q128" s="20" t="s">
        <v>1325</v>
      </c>
      <c r="R128" s="20"/>
      <c r="S128" s="85"/>
      <c r="T128" s="19"/>
      <c r="U128" s="68"/>
      <c r="V128" s="19"/>
      <c r="W128" s="149"/>
      <c r="X128" s="19"/>
      <c r="Y128" s="19"/>
      <c r="Z128" s="19" t="s">
        <v>1500</v>
      </c>
      <c r="AA128" s="73"/>
      <c r="AB128" s="19"/>
      <c r="AC128" s="23"/>
      <c r="AD128" s="23"/>
      <c r="AE128" s="23"/>
      <c r="AF128" s="23"/>
      <c r="AG128" s="23"/>
      <c r="AH128" s="23"/>
      <c r="AI128" s="19"/>
      <c r="AJ128" s="19"/>
      <c r="AK128" s="83" t="s">
        <v>1509</v>
      </c>
      <c r="AL128" s="83" t="s">
        <v>1533</v>
      </c>
      <c r="AM128" s="86"/>
      <c r="AN128" s="86"/>
      <c r="AO128" s="21"/>
      <c r="AP128" s="116"/>
      <c r="AQ128" s="116"/>
      <c r="AR128" s="118"/>
    </row>
    <row r="129" spans="1:44" s="5" customFormat="1" ht="89.25" x14ac:dyDescent="0.2">
      <c r="A129" s="162">
        <v>120</v>
      </c>
      <c r="B129" s="74" t="s">
        <v>232</v>
      </c>
      <c r="C129" s="75" t="s">
        <v>1099</v>
      </c>
      <c r="D129" s="75" t="s">
        <v>1475</v>
      </c>
      <c r="E129" s="75" t="s">
        <v>1323</v>
      </c>
      <c r="F129" s="75"/>
      <c r="G129" s="20"/>
      <c r="H129" s="20"/>
      <c r="I129" s="20"/>
      <c r="J129" s="20"/>
      <c r="K129" s="192" t="s">
        <v>1093</v>
      </c>
      <c r="L129" s="198"/>
      <c r="M129" s="67"/>
      <c r="N129" s="20"/>
      <c r="O129" s="20"/>
      <c r="P129" s="20"/>
      <c r="Q129" s="20" t="s">
        <v>1329</v>
      </c>
      <c r="R129" s="20"/>
      <c r="S129" s="85"/>
      <c r="T129" s="19" t="s">
        <v>1505</v>
      </c>
      <c r="U129" s="68"/>
      <c r="V129" s="19" t="s">
        <v>1517</v>
      </c>
      <c r="W129" s="149"/>
      <c r="X129" s="19"/>
      <c r="Y129" s="19"/>
      <c r="Z129" s="19" t="s">
        <v>1518</v>
      </c>
      <c r="AA129" s="73"/>
      <c r="AB129" s="19"/>
      <c r="AC129" s="23"/>
      <c r="AD129" s="23"/>
      <c r="AE129" s="23"/>
      <c r="AF129" s="23"/>
      <c r="AG129" s="23"/>
      <c r="AH129" s="23"/>
      <c r="AI129" s="19"/>
      <c r="AJ129" s="19"/>
      <c r="AK129" s="83" t="s">
        <v>1509</v>
      </c>
      <c r="AL129" s="83" t="s">
        <v>1533</v>
      </c>
      <c r="AM129" s="86"/>
      <c r="AN129" s="86"/>
      <c r="AO129" s="21"/>
      <c r="AP129" s="116"/>
      <c r="AQ129" s="116"/>
      <c r="AR129" s="118"/>
    </row>
    <row r="130" spans="1:44" s="5" customFormat="1" ht="38.25" x14ac:dyDescent="0.2">
      <c r="A130" s="162">
        <v>119</v>
      </c>
      <c r="B130" s="74" t="s">
        <v>232</v>
      </c>
      <c r="C130" s="75" t="s">
        <v>1099</v>
      </c>
      <c r="D130" s="75" t="s">
        <v>1326</v>
      </c>
      <c r="E130" s="75" t="s">
        <v>1323</v>
      </c>
      <c r="F130" s="75"/>
      <c r="G130" s="20"/>
      <c r="H130" s="20"/>
      <c r="I130" s="20"/>
      <c r="J130" s="20"/>
      <c r="K130" s="192" t="s">
        <v>1064</v>
      </c>
      <c r="L130" s="197">
        <v>1</v>
      </c>
      <c r="M130" s="67"/>
      <c r="N130" s="20"/>
      <c r="O130" s="20" t="s">
        <v>1327</v>
      </c>
      <c r="P130" s="20" t="s">
        <v>1328</v>
      </c>
      <c r="Q130" s="20"/>
      <c r="R130" s="20"/>
      <c r="S130" s="85"/>
      <c r="T130" s="19"/>
      <c r="U130" s="68"/>
      <c r="V130" s="19"/>
      <c r="W130" s="149"/>
      <c r="X130" s="19"/>
      <c r="Y130" s="19"/>
      <c r="Z130" s="19" t="s">
        <v>1500</v>
      </c>
      <c r="AA130" s="73"/>
      <c r="AB130" s="19"/>
      <c r="AC130" s="23"/>
      <c r="AD130" s="23"/>
      <c r="AE130" s="23"/>
      <c r="AF130" s="23"/>
      <c r="AG130" s="23"/>
      <c r="AH130" s="23"/>
      <c r="AI130" s="19"/>
      <c r="AJ130" s="19"/>
      <c r="AK130" s="83" t="s">
        <v>1509</v>
      </c>
      <c r="AL130" s="83" t="s">
        <v>1533</v>
      </c>
      <c r="AM130" s="86"/>
      <c r="AN130" s="86"/>
      <c r="AO130" s="21"/>
      <c r="AP130" s="116"/>
      <c r="AQ130" s="116"/>
      <c r="AR130" s="118"/>
    </row>
    <row r="131" spans="1:44" s="5" customFormat="1" ht="63.75" x14ac:dyDescent="0.2">
      <c r="A131" s="162">
        <v>122</v>
      </c>
      <c r="B131" s="74" t="s">
        <v>232</v>
      </c>
      <c r="C131" s="75" t="s">
        <v>1099</v>
      </c>
      <c r="D131" s="75" t="s">
        <v>1476</v>
      </c>
      <c r="E131" s="75" t="s">
        <v>1331</v>
      </c>
      <c r="F131" s="75"/>
      <c r="G131" s="20"/>
      <c r="H131" s="20"/>
      <c r="I131" s="20"/>
      <c r="J131" s="20"/>
      <c r="K131" s="192" t="s">
        <v>1093</v>
      </c>
      <c r="L131" s="197">
        <v>1</v>
      </c>
      <c r="M131" s="67"/>
      <c r="N131" s="20"/>
      <c r="O131" s="20"/>
      <c r="P131" s="20"/>
      <c r="Q131" s="20" t="s">
        <v>1329</v>
      </c>
      <c r="R131" s="20"/>
      <c r="S131" s="85"/>
      <c r="T131" s="19"/>
      <c r="U131" s="68"/>
      <c r="V131" s="19"/>
      <c r="W131" s="149"/>
      <c r="X131" s="19"/>
      <c r="Y131" s="19"/>
      <c r="Z131" s="19" t="s">
        <v>1519</v>
      </c>
      <c r="AA131" s="73"/>
      <c r="AB131" s="19"/>
      <c r="AC131" s="23"/>
      <c r="AD131" s="23"/>
      <c r="AE131" s="23"/>
      <c r="AF131" s="23"/>
      <c r="AG131" s="23"/>
      <c r="AH131" s="23"/>
      <c r="AI131" s="19"/>
      <c r="AJ131" s="19"/>
      <c r="AK131" s="83" t="s">
        <v>1509</v>
      </c>
      <c r="AL131" s="83" t="s">
        <v>1533</v>
      </c>
      <c r="AM131" s="86"/>
      <c r="AN131" s="86"/>
      <c r="AO131" s="21"/>
      <c r="AP131" s="116"/>
      <c r="AQ131" s="116"/>
      <c r="AR131" s="118"/>
    </row>
    <row r="132" spans="1:44" s="5" customFormat="1" ht="38.25" x14ac:dyDescent="0.2">
      <c r="A132" s="162">
        <v>121</v>
      </c>
      <c r="B132" s="74" t="s">
        <v>232</v>
      </c>
      <c r="C132" s="75" t="s">
        <v>1099</v>
      </c>
      <c r="D132" s="75" t="s">
        <v>1330</v>
      </c>
      <c r="E132" s="75" t="s">
        <v>1331</v>
      </c>
      <c r="F132" s="75"/>
      <c r="G132" s="20"/>
      <c r="H132" s="20"/>
      <c r="I132" s="20"/>
      <c r="J132" s="20"/>
      <c r="K132" s="192" t="s">
        <v>1064</v>
      </c>
      <c r="L132" s="197">
        <v>1</v>
      </c>
      <c r="M132" s="67"/>
      <c r="N132" s="20"/>
      <c r="O132" s="20" t="s">
        <v>1332</v>
      </c>
      <c r="P132" s="20" t="s">
        <v>1333</v>
      </c>
      <c r="Q132" s="20"/>
      <c r="R132" s="20"/>
      <c r="S132" s="85"/>
      <c r="T132" s="19"/>
      <c r="U132" s="68"/>
      <c r="V132" s="19"/>
      <c r="W132" s="149"/>
      <c r="X132" s="19"/>
      <c r="Y132" s="19"/>
      <c r="Z132" s="19" t="s">
        <v>1500</v>
      </c>
      <c r="AA132" s="73"/>
      <c r="AB132" s="19"/>
      <c r="AC132" s="23"/>
      <c r="AD132" s="23"/>
      <c r="AE132" s="23"/>
      <c r="AF132" s="23"/>
      <c r="AG132" s="23"/>
      <c r="AH132" s="23"/>
      <c r="AI132" s="19"/>
      <c r="AJ132" s="19"/>
      <c r="AK132" s="83" t="s">
        <v>1509</v>
      </c>
      <c r="AL132" s="83" t="s">
        <v>1533</v>
      </c>
      <c r="AM132" s="86"/>
      <c r="AN132" s="86"/>
      <c r="AO132" s="21"/>
      <c r="AP132" s="116"/>
      <c r="AQ132" s="116"/>
      <c r="AR132" s="118"/>
    </row>
    <row r="133" spans="1:44" s="5" customFormat="1" ht="89.25" x14ac:dyDescent="0.2">
      <c r="A133" s="162">
        <v>123</v>
      </c>
      <c r="B133" s="74" t="s">
        <v>232</v>
      </c>
      <c r="C133" s="75" t="s">
        <v>1099</v>
      </c>
      <c r="D133" s="75" t="s">
        <v>1334</v>
      </c>
      <c r="E133" s="75" t="s">
        <v>1335</v>
      </c>
      <c r="F133" s="75"/>
      <c r="G133" s="20"/>
      <c r="H133" s="20"/>
      <c r="I133" s="20"/>
      <c r="J133" s="20"/>
      <c r="K133" s="192" t="s">
        <v>1093</v>
      </c>
      <c r="L133" s="197">
        <v>1</v>
      </c>
      <c r="M133" s="67"/>
      <c r="N133" s="20"/>
      <c r="O133" s="20" t="s">
        <v>1336</v>
      </c>
      <c r="P133" s="20" t="s">
        <v>1337</v>
      </c>
      <c r="Q133" s="20" t="s">
        <v>1338</v>
      </c>
      <c r="R133" s="20"/>
      <c r="S133" s="85"/>
      <c r="T133" s="19"/>
      <c r="U133" s="68"/>
      <c r="V133" s="19" t="s">
        <v>1517</v>
      </c>
      <c r="W133" s="149"/>
      <c r="X133" s="19"/>
      <c r="Y133" s="19"/>
      <c r="Z133" s="196" t="s">
        <v>1544</v>
      </c>
      <c r="AA133" s="73"/>
      <c r="AB133" s="19"/>
      <c r="AC133" s="23">
        <v>5</v>
      </c>
      <c r="AD133" s="23">
        <v>0</v>
      </c>
      <c r="AE133" s="23">
        <v>0</v>
      </c>
      <c r="AF133" s="23"/>
      <c r="AG133" s="23"/>
      <c r="AH133" s="23"/>
      <c r="AI133" s="19"/>
      <c r="AJ133" s="19"/>
      <c r="AK133" s="83" t="s">
        <v>1509</v>
      </c>
      <c r="AL133" s="83" t="s">
        <v>1533</v>
      </c>
      <c r="AM133" s="86"/>
      <c r="AN133" s="86"/>
      <c r="AO133" s="21"/>
      <c r="AP133" s="116"/>
      <c r="AQ133" s="116"/>
      <c r="AR133" s="118"/>
    </row>
    <row r="134" spans="1:44" s="5" customFormat="1" ht="102" x14ac:dyDescent="0.2">
      <c r="A134" s="162">
        <v>124</v>
      </c>
      <c r="B134" s="74" t="s">
        <v>232</v>
      </c>
      <c r="C134" s="74" t="s">
        <v>1099</v>
      </c>
      <c r="D134" s="75" t="s">
        <v>1339</v>
      </c>
      <c r="E134" s="74" t="s">
        <v>1340</v>
      </c>
      <c r="F134" s="74"/>
      <c r="G134" s="67"/>
      <c r="H134" s="67"/>
      <c r="I134" s="67"/>
      <c r="J134" s="67"/>
      <c r="K134" s="191" t="s">
        <v>1093</v>
      </c>
      <c r="L134" s="197">
        <v>1</v>
      </c>
      <c r="M134" s="67"/>
      <c r="N134" s="67"/>
      <c r="O134" s="67"/>
      <c r="P134" s="67" t="s">
        <v>1341</v>
      </c>
      <c r="Q134" s="67" t="s">
        <v>1329</v>
      </c>
      <c r="R134" s="67"/>
      <c r="S134" s="84"/>
      <c r="T134" s="68"/>
      <c r="U134" s="68"/>
      <c r="V134" s="68"/>
      <c r="W134" s="148"/>
      <c r="X134" s="68"/>
      <c r="Y134" s="68"/>
      <c r="Z134" s="68" t="s">
        <v>1545</v>
      </c>
      <c r="AA134" s="72"/>
      <c r="AB134" s="68"/>
      <c r="AC134" s="69">
        <v>5</v>
      </c>
      <c r="AD134" s="69">
        <v>0</v>
      </c>
      <c r="AE134" s="69">
        <v>0</v>
      </c>
      <c r="AF134" s="69"/>
      <c r="AG134" s="69"/>
      <c r="AH134" s="69"/>
      <c r="AI134" s="68"/>
      <c r="AJ134" s="68"/>
      <c r="AK134" s="83" t="s">
        <v>1509</v>
      </c>
      <c r="AL134" s="83" t="s">
        <v>1533</v>
      </c>
      <c r="AM134" s="86"/>
      <c r="AN134" s="86"/>
      <c r="AO134" s="70"/>
      <c r="AP134" s="116"/>
      <c r="AQ134" s="116"/>
      <c r="AR134" s="118"/>
    </row>
    <row r="135" spans="1:44" s="5" customFormat="1" ht="89.25" x14ac:dyDescent="0.2">
      <c r="A135" s="162">
        <v>125</v>
      </c>
      <c r="B135" s="74" t="s">
        <v>232</v>
      </c>
      <c r="C135" s="75" t="s">
        <v>1099</v>
      </c>
      <c r="D135" s="75" t="s">
        <v>1342</v>
      </c>
      <c r="E135" s="75" t="s">
        <v>1343</v>
      </c>
      <c r="F135" s="75"/>
      <c r="G135" s="20"/>
      <c r="H135" s="20"/>
      <c r="I135" s="20"/>
      <c r="J135" s="20"/>
      <c r="K135" s="192" t="s">
        <v>1093</v>
      </c>
      <c r="L135" s="192"/>
      <c r="M135" s="67"/>
      <c r="N135" s="20"/>
      <c r="O135" s="20"/>
      <c r="P135" s="20"/>
      <c r="Q135" s="20" t="s">
        <v>1344</v>
      </c>
      <c r="R135" s="20"/>
      <c r="S135" s="85"/>
      <c r="T135" s="19"/>
      <c r="U135" s="68"/>
      <c r="V135" s="19" t="s">
        <v>1546</v>
      </c>
      <c r="W135" s="149"/>
      <c r="X135" s="19"/>
      <c r="Y135" s="19"/>
      <c r="Z135" s="19" t="s">
        <v>1547</v>
      </c>
      <c r="AA135" s="73"/>
      <c r="AB135" s="19"/>
      <c r="AC135" s="23"/>
      <c r="AD135" s="23"/>
      <c r="AE135" s="23"/>
      <c r="AF135" s="23"/>
      <c r="AG135" s="23"/>
      <c r="AH135" s="23"/>
      <c r="AI135" s="19"/>
      <c r="AJ135" s="19"/>
      <c r="AK135" s="83" t="s">
        <v>1509</v>
      </c>
      <c r="AL135" s="83" t="s">
        <v>1533</v>
      </c>
      <c r="AM135" s="86"/>
      <c r="AN135" s="86"/>
      <c r="AO135" s="21"/>
      <c r="AP135" s="116"/>
      <c r="AQ135" s="116"/>
      <c r="AR135" s="118"/>
    </row>
    <row r="136" spans="1:44" s="5" customFormat="1" ht="51" x14ac:dyDescent="0.2">
      <c r="A136" s="162">
        <v>126</v>
      </c>
      <c r="B136" s="74" t="s">
        <v>232</v>
      </c>
      <c r="C136" s="75" t="s">
        <v>1099</v>
      </c>
      <c r="D136" s="75" t="s">
        <v>1345</v>
      </c>
      <c r="E136" s="75" t="s">
        <v>1346</v>
      </c>
      <c r="F136" s="75"/>
      <c r="G136" s="20"/>
      <c r="H136" s="20"/>
      <c r="I136" s="20"/>
      <c r="J136" s="20"/>
      <c r="K136" s="192" t="s">
        <v>1093</v>
      </c>
      <c r="L136" s="197">
        <v>1</v>
      </c>
      <c r="M136" s="67"/>
      <c r="N136" s="20"/>
      <c r="O136" s="20" t="s">
        <v>1347</v>
      </c>
      <c r="P136" s="20"/>
      <c r="Q136" s="20" t="s">
        <v>1348</v>
      </c>
      <c r="R136" s="20"/>
      <c r="S136" s="85"/>
      <c r="T136" s="19"/>
      <c r="U136" s="68"/>
      <c r="V136" s="19" t="s">
        <v>1517</v>
      </c>
      <c r="W136" s="149"/>
      <c r="X136" s="19"/>
      <c r="Y136" s="19"/>
      <c r="Z136" s="19" t="s">
        <v>1548</v>
      </c>
      <c r="AA136" s="73"/>
      <c r="AB136" s="19"/>
      <c r="AC136" s="23">
        <v>4</v>
      </c>
      <c r="AD136" s="23">
        <v>0</v>
      </c>
      <c r="AE136" s="23">
        <v>0</v>
      </c>
      <c r="AF136" s="23"/>
      <c r="AG136" s="23"/>
      <c r="AH136" s="23"/>
      <c r="AI136" s="19"/>
      <c r="AJ136" s="19"/>
      <c r="AK136" s="83" t="s">
        <v>1509</v>
      </c>
      <c r="AL136" s="83" t="s">
        <v>1533</v>
      </c>
      <c r="AM136" s="86"/>
      <c r="AN136" s="86"/>
      <c r="AO136" s="21"/>
      <c r="AP136" s="116"/>
      <c r="AQ136" s="116"/>
      <c r="AR136" s="118"/>
    </row>
    <row r="137" spans="1:44" s="5" customFormat="1" ht="102" x14ac:dyDescent="0.2">
      <c r="A137" s="162">
        <v>127</v>
      </c>
      <c r="B137" s="74" t="s">
        <v>232</v>
      </c>
      <c r="C137" s="75" t="s">
        <v>1099</v>
      </c>
      <c r="D137" s="75" t="s">
        <v>1345</v>
      </c>
      <c r="E137" s="75" t="s">
        <v>1346</v>
      </c>
      <c r="F137" s="75"/>
      <c r="G137" s="20"/>
      <c r="H137" s="20"/>
      <c r="I137" s="20"/>
      <c r="J137" s="20"/>
      <c r="K137" s="192" t="s">
        <v>1028</v>
      </c>
      <c r="L137" s="192"/>
      <c r="M137" s="67"/>
      <c r="N137" s="20"/>
      <c r="O137" s="20" t="s">
        <v>1349</v>
      </c>
      <c r="P137" s="20"/>
      <c r="Q137" s="20" t="s">
        <v>1350</v>
      </c>
      <c r="R137" s="20"/>
      <c r="S137" s="85"/>
      <c r="T137" s="19"/>
      <c r="U137" s="68"/>
      <c r="V137" s="19"/>
      <c r="W137" s="149"/>
      <c r="X137" s="19"/>
      <c r="Y137" s="19"/>
      <c r="Z137" s="19"/>
      <c r="AA137" s="73"/>
      <c r="AB137" s="19"/>
      <c r="AC137" s="23"/>
      <c r="AD137" s="23"/>
      <c r="AE137" s="23"/>
      <c r="AF137" s="23"/>
      <c r="AG137" s="23"/>
      <c r="AH137" s="23"/>
      <c r="AI137" s="19"/>
      <c r="AJ137" s="19"/>
      <c r="AK137" s="83" t="s">
        <v>1509</v>
      </c>
      <c r="AL137" s="83" t="s">
        <v>1533</v>
      </c>
      <c r="AM137" s="86"/>
      <c r="AN137" s="86"/>
      <c r="AO137" s="21"/>
      <c r="AP137" s="116"/>
      <c r="AQ137" s="116"/>
      <c r="AR137" s="118"/>
    </row>
    <row r="138" spans="1:44" s="5" customFormat="1" ht="127.5" x14ac:dyDescent="0.2">
      <c r="A138" s="162">
        <v>134</v>
      </c>
      <c r="B138" s="74" t="s">
        <v>1361</v>
      </c>
      <c r="C138" s="75" t="s">
        <v>1080</v>
      </c>
      <c r="D138" s="75" t="s">
        <v>1477</v>
      </c>
      <c r="E138" s="75" t="s">
        <v>1368</v>
      </c>
      <c r="F138" s="75" t="s">
        <v>1369</v>
      </c>
      <c r="G138" s="20"/>
      <c r="H138" s="20"/>
      <c r="I138" s="20"/>
      <c r="J138" s="20"/>
      <c r="K138" s="192"/>
      <c r="L138" s="192"/>
      <c r="M138" s="67"/>
      <c r="N138" s="20"/>
      <c r="O138" s="20"/>
      <c r="P138" s="20"/>
      <c r="Q138" s="20" t="s">
        <v>1370</v>
      </c>
      <c r="R138" s="20"/>
      <c r="S138" s="85"/>
      <c r="T138" s="19"/>
      <c r="U138" s="68"/>
      <c r="V138" s="19"/>
      <c r="W138" s="149"/>
      <c r="X138" s="19"/>
      <c r="Y138" s="19"/>
      <c r="Z138" s="19" t="s">
        <v>1523</v>
      </c>
      <c r="AA138" s="73"/>
      <c r="AB138" s="19"/>
      <c r="AC138" s="23"/>
      <c r="AD138" s="23"/>
      <c r="AE138" s="23"/>
      <c r="AF138" s="23"/>
      <c r="AG138" s="23"/>
      <c r="AH138" s="23"/>
      <c r="AI138" s="19"/>
      <c r="AJ138" s="19"/>
      <c r="AK138" s="83" t="s">
        <v>1376</v>
      </c>
      <c r="AL138" s="83" t="s">
        <v>486</v>
      </c>
      <c r="AM138" s="86"/>
      <c r="AN138" s="86"/>
      <c r="AO138" s="21"/>
      <c r="AP138" s="116"/>
      <c r="AQ138" s="116"/>
      <c r="AR138" s="117"/>
    </row>
    <row r="139" spans="1:44" s="5" customFormat="1" ht="76.5" x14ac:dyDescent="0.2">
      <c r="A139" s="162">
        <v>136</v>
      </c>
      <c r="B139" s="74" t="s">
        <v>1361</v>
      </c>
      <c r="C139" s="75" t="s">
        <v>1080</v>
      </c>
      <c r="D139" s="75" t="s">
        <v>1477</v>
      </c>
      <c r="E139" s="75" t="s">
        <v>1371</v>
      </c>
      <c r="F139" s="75" t="s">
        <v>1175</v>
      </c>
      <c r="G139" s="20"/>
      <c r="H139" s="20"/>
      <c r="I139" s="20"/>
      <c r="J139" s="20"/>
      <c r="K139" s="192"/>
      <c r="L139" s="192"/>
      <c r="M139" s="67"/>
      <c r="N139" s="20"/>
      <c r="O139" s="20" t="s">
        <v>1372</v>
      </c>
      <c r="P139" s="20" t="s">
        <v>1373</v>
      </c>
      <c r="Q139" s="20" t="s">
        <v>1374</v>
      </c>
      <c r="R139" s="20"/>
      <c r="S139" s="85"/>
      <c r="T139" s="19"/>
      <c r="U139" s="68"/>
      <c r="V139" s="19"/>
      <c r="W139" s="149"/>
      <c r="X139" s="19"/>
      <c r="Y139" s="19"/>
      <c r="Z139" s="19"/>
      <c r="AA139" s="73"/>
      <c r="AB139" s="19"/>
      <c r="AC139" s="23"/>
      <c r="AD139" s="23"/>
      <c r="AE139" s="23"/>
      <c r="AF139" s="23"/>
      <c r="AG139" s="23"/>
      <c r="AH139" s="23"/>
      <c r="AI139" s="19"/>
      <c r="AJ139" s="19"/>
      <c r="AK139" s="83" t="s">
        <v>1376</v>
      </c>
      <c r="AL139" s="83" t="s">
        <v>486</v>
      </c>
      <c r="AM139" s="86"/>
      <c r="AN139" s="86"/>
      <c r="AO139" s="21"/>
      <c r="AP139" s="116"/>
      <c r="AQ139" s="116"/>
      <c r="AR139" s="118"/>
    </row>
    <row r="140" spans="1:44" s="5" customFormat="1" ht="140.25" x14ac:dyDescent="0.2">
      <c r="A140" s="162">
        <v>38</v>
      </c>
      <c r="B140" s="74" t="s">
        <v>232</v>
      </c>
      <c r="C140" s="75" t="s">
        <v>1118</v>
      </c>
      <c r="D140" s="75" t="s">
        <v>1130</v>
      </c>
      <c r="E140" s="75"/>
      <c r="F140" s="75"/>
      <c r="G140" s="20"/>
      <c r="H140" s="20"/>
      <c r="I140" s="20"/>
      <c r="J140" s="20"/>
      <c r="K140" s="192" t="s">
        <v>1093</v>
      </c>
      <c r="L140" s="192"/>
      <c r="M140" s="67"/>
      <c r="N140" s="20"/>
      <c r="O140" s="20" t="s">
        <v>1131</v>
      </c>
      <c r="P140" s="20"/>
      <c r="Q140" s="20" t="s">
        <v>1132</v>
      </c>
      <c r="R140" s="20"/>
      <c r="S140" s="85" t="s">
        <v>7</v>
      </c>
      <c r="T140" s="19"/>
      <c r="U140" s="68"/>
      <c r="V140" s="19" t="s">
        <v>1510</v>
      </c>
      <c r="W140" s="149"/>
      <c r="X140" s="19"/>
      <c r="Y140" s="19" t="s">
        <v>17</v>
      </c>
      <c r="Z140" s="19" t="s">
        <v>1559</v>
      </c>
      <c r="AA140" s="73"/>
      <c r="AB140" s="19"/>
      <c r="AC140" s="23">
        <v>4</v>
      </c>
      <c r="AD140" s="23">
        <v>0</v>
      </c>
      <c r="AE140" s="23">
        <v>1</v>
      </c>
      <c r="AF140" s="23"/>
      <c r="AG140" s="23"/>
      <c r="AH140" s="23"/>
      <c r="AI140" s="19"/>
      <c r="AJ140" s="19"/>
      <c r="AK140" s="83" t="s">
        <v>1138</v>
      </c>
      <c r="AL140" s="83" t="s">
        <v>1139</v>
      </c>
      <c r="AM140" s="86"/>
      <c r="AN140" s="86"/>
      <c r="AO140" s="21"/>
      <c r="AP140" s="116"/>
      <c r="AQ140" s="116"/>
      <c r="AR140" s="118"/>
    </row>
    <row r="141" spans="1:44" s="5" customFormat="1" ht="25.5" x14ac:dyDescent="0.2">
      <c r="A141" s="162">
        <v>52</v>
      </c>
      <c r="B141" s="74" t="s">
        <v>232</v>
      </c>
      <c r="C141" s="75" t="s">
        <v>1152</v>
      </c>
      <c r="D141" s="75" t="s">
        <v>1153</v>
      </c>
      <c r="E141" s="75"/>
      <c r="F141" s="75"/>
      <c r="G141" s="20"/>
      <c r="H141" s="20"/>
      <c r="I141" s="20"/>
      <c r="J141" s="20"/>
      <c r="K141" s="192" t="s">
        <v>1064</v>
      </c>
      <c r="L141" s="197">
        <v>1</v>
      </c>
      <c r="M141" s="67"/>
      <c r="N141" s="20"/>
      <c r="O141" s="20"/>
      <c r="P141" s="20"/>
      <c r="Q141" s="20" t="s">
        <v>1154</v>
      </c>
      <c r="R141" s="20"/>
      <c r="S141" s="85"/>
      <c r="T141" s="19"/>
      <c r="U141" s="68"/>
      <c r="V141" s="19"/>
      <c r="W141" s="149"/>
      <c r="X141" s="19"/>
      <c r="Y141" s="19"/>
      <c r="Z141" s="19" t="s">
        <v>1500</v>
      </c>
      <c r="AA141" s="73"/>
      <c r="AB141" s="19"/>
      <c r="AC141" s="23"/>
      <c r="AD141" s="23"/>
      <c r="AE141" s="23"/>
      <c r="AF141" s="23"/>
      <c r="AG141" s="23"/>
      <c r="AH141" s="23"/>
      <c r="AI141" s="19"/>
      <c r="AJ141" s="19"/>
      <c r="AK141" s="83" t="s">
        <v>1155</v>
      </c>
      <c r="AL141" s="83" t="s">
        <v>1156</v>
      </c>
      <c r="AM141" s="86"/>
      <c r="AN141" s="86"/>
      <c r="AO141" s="21"/>
      <c r="AP141" s="116"/>
      <c r="AQ141" s="116"/>
      <c r="AR141" s="118"/>
    </row>
    <row r="142" spans="1:44" s="5" customFormat="1" ht="216.75" x14ac:dyDescent="0.2">
      <c r="A142" s="162">
        <v>62</v>
      </c>
      <c r="B142" s="74"/>
      <c r="C142" s="75" t="s">
        <v>1153</v>
      </c>
      <c r="D142" s="75" t="s">
        <v>1153</v>
      </c>
      <c r="E142" s="75"/>
      <c r="F142" s="75"/>
      <c r="G142" s="20"/>
      <c r="H142" s="20"/>
      <c r="I142" s="20"/>
      <c r="J142" s="20"/>
      <c r="K142" s="192" t="s">
        <v>1093</v>
      </c>
      <c r="L142" s="198"/>
      <c r="M142" s="67"/>
      <c r="N142" s="20"/>
      <c r="O142" s="20"/>
      <c r="P142" s="20"/>
      <c r="Q142" s="20" t="s">
        <v>1171</v>
      </c>
      <c r="R142" s="20"/>
      <c r="S142" s="85"/>
      <c r="T142" s="19"/>
      <c r="U142" s="68"/>
      <c r="V142" s="19" t="s">
        <v>1491</v>
      </c>
      <c r="W142" s="149"/>
      <c r="X142" s="19"/>
      <c r="Y142" s="19"/>
      <c r="Z142" s="19" t="s">
        <v>1539</v>
      </c>
      <c r="AA142" s="73"/>
      <c r="AB142" s="19"/>
      <c r="AC142" s="23"/>
      <c r="AD142" s="23"/>
      <c r="AE142" s="23"/>
      <c r="AF142" s="23"/>
      <c r="AG142" s="23"/>
      <c r="AH142" s="23"/>
      <c r="AI142" s="19"/>
      <c r="AJ142" s="19"/>
      <c r="AK142" s="83" t="s">
        <v>1155</v>
      </c>
      <c r="AL142" s="83" t="s">
        <v>1156</v>
      </c>
      <c r="AM142" s="86"/>
      <c r="AN142" s="86"/>
      <c r="AO142" s="21"/>
      <c r="AP142" s="116"/>
      <c r="AQ142" s="116"/>
      <c r="AR142" s="118"/>
    </row>
    <row r="143" spans="1:44" customFormat="1" ht="12.6" customHeight="1" x14ac:dyDescent="0.2">
      <c r="D143" s="195"/>
      <c r="K143" s="178"/>
      <c r="L143" s="178"/>
    </row>
    <row r="144" spans="1:44" customFormat="1" ht="12.6" customHeight="1" x14ac:dyDescent="0.2">
      <c r="D144" s="195"/>
      <c r="K144" s="178"/>
      <c r="L144" s="178"/>
    </row>
    <row r="145" spans="4:26" customFormat="1" ht="12.6" customHeight="1" x14ac:dyDescent="0.2">
      <c r="D145" s="195"/>
      <c r="K145" s="178"/>
      <c r="L145" s="178"/>
    </row>
    <row r="146" spans="4:26" customFormat="1" ht="12.6" customHeight="1" x14ac:dyDescent="0.2">
      <c r="D146" s="195"/>
      <c r="K146" s="168" t="s">
        <v>1426</v>
      </c>
      <c r="L146" s="173" t="s">
        <v>1431</v>
      </c>
      <c r="O146" s="177" t="s">
        <v>1432</v>
      </c>
      <c r="P146" t="s">
        <v>1433</v>
      </c>
    </row>
    <row r="147" spans="4:26" customFormat="1" ht="12.6" customHeight="1" x14ac:dyDescent="0.2">
      <c r="D147" s="195"/>
      <c r="E147" s="166" t="s">
        <v>1425</v>
      </c>
      <c r="K147" s="169">
        <f>COUNTIF($K$3:$K142,"")</f>
        <v>7</v>
      </c>
      <c r="L147" s="169">
        <f>SUMIF($K$3:$K142,"",$L$3:$L$142)</f>
        <v>2</v>
      </c>
      <c r="O147" s="181">
        <f t="shared" ref="O147:O153" si="0">K147-L147</f>
        <v>5</v>
      </c>
      <c r="P147" s="182">
        <f t="shared" ref="P147:P153" si="1">K147/$K$154</f>
        <v>0.05</v>
      </c>
      <c r="T147" s="187">
        <f t="shared" ref="T147:T157" si="2">COUNTIF($Y$3:$Y$142,Y147)</f>
        <v>8</v>
      </c>
      <c r="Y147" s="188" t="s">
        <v>12</v>
      </c>
      <c r="Z147" s="188"/>
    </row>
    <row r="148" spans="4:26" customFormat="1" ht="12.6" customHeight="1" x14ac:dyDescent="0.2">
      <c r="D148" s="195"/>
      <c r="E148" s="166" t="s">
        <v>1424</v>
      </c>
      <c r="K148" s="169">
        <f t="shared" ref="K148:K153" si="3">COUNTIF($K$3:$K$142,E148)</f>
        <v>0</v>
      </c>
      <c r="L148" s="169">
        <f t="shared" ref="L148:L153" si="4">SUMIF($K$3:$K$142,E148,$L$3:$L$142)</f>
        <v>0</v>
      </c>
      <c r="O148" s="181">
        <f t="shared" si="0"/>
        <v>0</v>
      </c>
      <c r="P148" s="182">
        <f t="shared" si="1"/>
        <v>0</v>
      </c>
      <c r="T148" s="187">
        <f t="shared" si="2"/>
        <v>6</v>
      </c>
      <c r="Y148" s="188" t="s">
        <v>13</v>
      </c>
      <c r="Z148" s="188"/>
    </row>
    <row r="149" spans="4:26" customFormat="1" ht="12.6" customHeight="1" x14ac:dyDescent="0.2">
      <c r="D149" s="195"/>
      <c r="E149" s="166" t="s">
        <v>1002</v>
      </c>
      <c r="K149" s="169">
        <f t="shared" si="3"/>
        <v>3</v>
      </c>
      <c r="L149" s="169">
        <f t="shared" si="4"/>
        <v>1</v>
      </c>
      <c r="O149" s="181">
        <f t="shared" si="0"/>
        <v>2</v>
      </c>
      <c r="P149" s="182">
        <f t="shared" si="1"/>
        <v>2.1428571428571429E-2</v>
      </c>
      <c r="T149" s="187">
        <f t="shared" si="2"/>
        <v>1</v>
      </c>
      <c r="Y149" s="188" t="s">
        <v>14</v>
      </c>
      <c r="Z149" s="188"/>
    </row>
    <row r="150" spans="4:26" customFormat="1" ht="12.6" customHeight="1" x14ac:dyDescent="0.2">
      <c r="D150" s="195"/>
      <c r="E150" s="166" t="s">
        <v>1028</v>
      </c>
      <c r="K150" s="169">
        <f t="shared" si="3"/>
        <v>8</v>
      </c>
      <c r="L150" s="169">
        <f t="shared" si="4"/>
        <v>1</v>
      </c>
      <c r="O150" s="181">
        <f t="shared" si="0"/>
        <v>7</v>
      </c>
      <c r="P150" s="182">
        <f t="shared" si="1"/>
        <v>5.7142857142857141E-2</v>
      </c>
      <c r="T150" s="187">
        <f t="shared" si="2"/>
        <v>0</v>
      </c>
      <c r="Y150" s="188" t="s">
        <v>15</v>
      </c>
      <c r="Z150" s="188"/>
    </row>
    <row r="151" spans="4:26" customFormat="1" ht="12.6" customHeight="1" x14ac:dyDescent="0.2">
      <c r="D151" s="195"/>
      <c r="E151" s="166" t="s">
        <v>1007</v>
      </c>
      <c r="K151" s="169">
        <f t="shared" si="3"/>
        <v>43</v>
      </c>
      <c r="L151" s="169">
        <f t="shared" si="4"/>
        <v>12</v>
      </c>
      <c r="O151" s="181">
        <f t="shared" si="0"/>
        <v>31</v>
      </c>
      <c r="P151" s="182">
        <f t="shared" si="1"/>
        <v>0.30714285714285716</v>
      </c>
      <c r="T151" s="187">
        <f t="shared" si="2"/>
        <v>0</v>
      </c>
      <c r="Y151" s="188" t="s">
        <v>16</v>
      </c>
      <c r="Z151" s="188"/>
    </row>
    <row r="152" spans="4:26" customFormat="1" ht="12.6" customHeight="1" x14ac:dyDescent="0.2">
      <c r="D152" s="195"/>
      <c r="E152" s="166" t="s">
        <v>1064</v>
      </c>
      <c r="K152" s="169">
        <f t="shared" si="3"/>
        <v>36</v>
      </c>
      <c r="L152" s="169">
        <f t="shared" si="4"/>
        <v>36</v>
      </c>
      <c r="O152" s="181">
        <f t="shared" si="0"/>
        <v>0</v>
      </c>
      <c r="P152" s="182">
        <f t="shared" si="1"/>
        <v>0.25714285714285712</v>
      </c>
      <c r="T152" s="187">
        <f t="shared" si="2"/>
        <v>1</v>
      </c>
      <c r="Y152" s="188" t="s">
        <v>17</v>
      </c>
      <c r="Z152" s="188"/>
    </row>
    <row r="153" spans="4:26" customFormat="1" ht="12.6" customHeight="1" x14ac:dyDescent="0.2">
      <c r="D153" s="195"/>
      <c r="E153" s="166" t="s">
        <v>1093</v>
      </c>
      <c r="K153" s="169">
        <f t="shared" si="3"/>
        <v>43</v>
      </c>
      <c r="L153" s="169">
        <f t="shared" si="4"/>
        <v>29</v>
      </c>
      <c r="O153" s="181">
        <f t="shared" si="0"/>
        <v>14</v>
      </c>
      <c r="P153" s="182">
        <f t="shared" si="1"/>
        <v>0.30714285714285716</v>
      </c>
      <c r="T153" s="187">
        <f t="shared" si="2"/>
        <v>0</v>
      </c>
      <c r="Y153" s="188" t="s">
        <v>2</v>
      </c>
      <c r="Z153" s="188"/>
    </row>
    <row r="154" spans="4:26" customFormat="1" ht="12.6" customHeight="1" x14ac:dyDescent="0.2">
      <c r="D154" s="195"/>
      <c r="E154" s="167"/>
      <c r="K154" s="170">
        <f>SUM(K147:K153)</f>
        <v>140</v>
      </c>
      <c r="L154" s="170">
        <f>SUM(L147:L153)</f>
        <v>81</v>
      </c>
      <c r="O154" s="183">
        <f>SUM(O147:O153)</f>
        <v>59</v>
      </c>
      <c r="P154" s="184">
        <f>SUM(P147:P153)</f>
        <v>1</v>
      </c>
      <c r="T154" s="187">
        <f t="shared" si="2"/>
        <v>0</v>
      </c>
      <c r="Y154" s="188" t="s">
        <v>3</v>
      </c>
      <c r="Z154" s="188"/>
    </row>
    <row r="155" spans="4:26" customFormat="1" ht="12.6" customHeight="1" x14ac:dyDescent="0.2">
      <c r="D155" s="195"/>
      <c r="E155" s="167"/>
      <c r="K155" s="171"/>
      <c r="L155" s="179">
        <f>L154/K154</f>
        <v>0.57857142857142863</v>
      </c>
      <c r="O155" s="181"/>
      <c r="P155" s="181"/>
      <c r="T155" s="187">
        <f t="shared" si="2"/>
        <v>0</v>
      </c>
      <c r="Y155" s="188" t="s">
        <v>54</v>
      </c>
      <c r="Z155" s="188"/>
    </row>
    <row r="156" spans="4:26" customFormat="1" ht="12.6" customHeight="1" x14ac:dyDescent="0.2">
      <c r="D156" s="195"/>
      <c r="E156" s="167"/>
      <c r="K156" s="172"/>
      <c r="L156" s="172"/>
      <c r="O156" s="165"/>
      <c r="P156" s="165"/>
      <c r="T156" s="187">
        <f t="shared" si="2"/>
        <v>0</v>
      </c>
      <c r="Y156" s="188" t="s">
        <v>18</v>
      </c>
      <c r="Z156" s="188"/>
    </row>
    <row r="157" spans="4:26" customFormat="1" ht="12.6" customHeight="1" x14ac:dyDescent="0.2">
      <c r="D157" s="195"/>
      <c r="E157" s="167"/>
      <c r="K157" s="173" t="s">
        <v>1427</v>
      </c>
      <c r="L157" s="178"/>
      <c r="O157" s="181"/>
      <c r="P157" s="181"/>
      <c r="T157" s="187">
        <f t="shared" si="2"/>
        <v>0</v>
      </c>
      <c r="Y157" s="188" t="s">
        <v>1</v>
      </c>
      <c r="Z157" s="188"/>
    </row>
    <row r="158" spans="4:26" customFormat="1" ht="12.6" customHeight="1" x14ac:dyDescent="0.2">
      <c r="D158" s="195"/>
      <c r="E158" s="167"/>
      <c r="K158" s="174" t="s">
        <v>1428</v>
      </c>
      <c r="L158" s="180">
        <f>COUNTIF($AI$3:$AI142,"")</f>
        <v>140</v>
      </c>
      <c r="P158" s="185"/>
      <c r="T158" s="189"/>
      <c r="U158" s="189"/>
      <c r="V158" s="189"/>
      <c r="W158" s="189"/>
      <c r="X158" s="189"/>
      <c r="Y158" s="189"/>
    </row>
    <row r="159" spans="4:26" customFormat="1" ht="12.6" customHeight="1" x14ac:dyDescent="0.2">
      <c r="D159" s="195"/>
      <c r="E159" s="167"/>
      <c r="K159" s="175" t="s">
        <v>9</v>
      </c>
      <c r="L159" s="180">
        <f>COUNTIF($AI$3:$AI$142,K159)</f>
        <v>0</v>
      </c>
      <c r="P159" s="185"/>
      <c r="T159" s="187">
        <f>SUM(T147:T158)</f>
        <v>16</v>
      </c>
    </row>
    <row r="160" spans="4:26" customFormat="1" ht="12.6" customHeight="1" x14ac:dyDescent="0.2">
      <c r="D160" s="195"/>
      <c r="E160" s="167"/>
      <c r="K160" s="175" t="s">
        <v>7</v>
      </c>
      <c r="L160" s="180">
        <f>COUNTIF($AI$3:$AI$142,K$213)</f>
        <v>0</v>
      </c>
    </row>
    <row r="161" spans="1:44" customFormat="1" ht="12.6" customHeight="1" x14ac:dyDescent="0.2">
      <c r="D161" s="195"/>
      <c r="E161" s="167"/>
      <c r="K161" s="176"/>
      <c r="L161" s="170">
        <f>L158+L159+L160</f>
        <v>140</v>
      </c>
    </row>
    <row r="162" spans="1:44" customFormat="1" ht="12.6" customHeight="1" x14ac:dyDescent="0.2">
      <c r="D162" s="195"/>
      <c r="E162" s="167"/>
      <c r="K162" s="172"/>
      <c r="L162" s="171"/>
      <c r="O162" s="181"/>
      <c r="P162" s="179"/>
    </row>
    <row r="163" spans="1:44" customFormat="1" ht="12.6" customHeight="1" x14ac:dyDescent="0.2">
      <c r="D163" s="195"/>
      <c r="E163" s="66"/>
      <c r="K163" s="168" t="s">
        <v>1429</v>
      </c>
      <c r="L163" s="178">
        <f>L154-L159-L160</f>
        <v>81</v>
      </c>
      <c r="O163" s="186">
        <f>L163/L154</f>
        <v>1</v>
      </c>
    </row>
    <row r="164" spans="1:44" customFormat="1" x14ac:dyDescent="0.2">
      <c r="D164" s="195"/>
      <c r="K164" s="178"/>
      <c r="L164" s="178"/>
    </row>
    <row r="165" spans="1:44" customFormat="1" x14ac:dyDescent="0.2">
      <c r="D165" s="195"/>
      <c r="K165" s="178"/>
      <c r="L165" s="178"/>
    </row>
    <row r="166" spans="1:44" customFormat="1" x14ac:dyDescent="0.2">
      <c r="D166" s="195"/>
      <c r="K166" s="178"/>
      <c r="L166" s="178"/>
    </row>
    <row r="167" spans="1:44" customFormat="1" x14ac:dyDescent="0.2">
      <c r="D167" s="195"/>
      <c r="K167" s="178"/>
      <c r="L167" s="178"/>
    </row>
    <row r="168" spans="1:44" customFormat="1" x14ac:dyDescent="0.2">
      <c r="D168" s="195"/>
      <c r="K168" s="178"/>
      <c r="L168" s="178"/>
    </row>
    <row r="169" spans="1:44" s="5" customFormat="1" ht="51" x14ac:dyDescent="0.2">
      <c r="A169" s="162">
        <v>141</v>
      </c>
      <c r="B169" s="74"/>
      <c r="C169" s="75"/>
      <c r="D169" s="75"/>
      <c r="E169" s="75"/>
      <c r="F169" s="75"/>
      <c r="G169" s="20"/>
      <c r="H169" s="20"/>
      <c r="I169" s="20"/>
      <c r="J169" s="20"/>
      <c r="K169" s="192"/>
      <c r="L169" s="191"/>
      <c r="M169" s="67"/>
      <c r="N169" s="20"/>
      <c r="O169" s="20"/>
      <c r="P169" s="20"/>
      <c r="Q169" s="20" t="s">
        <v>894</v>
      </c>
      <c r="R169" s="20"/>
      <c r="S169" s="85"/>
      <c r="T169" s="19"/>
      <c r="U169" s="68"/>
      <c r="V169" s="19"/>
      <c r="W169" s="149"/>
      <c r="X169" s="19"/>
      <c r="Y169" s="19"/>
      <c r="Z169" s="19"/>
      <c r="AA169" s="73"/>
      <c r="AB169" s="19"/>
      <c r="AC169" s="23"/>
      <c r="AD169" s="23"/>
      <c r="AE169" s="23"/>
      <c r="AF169" s="23"/>
      <c r="AG169" s="23"/>
      <c r="AH169" s="23"/>
      <c r="AI169" s="19"/>
      <c r="AJ169" s="19"/>
      <c r="AK169" s="83" t="s">
        <v>1391</v>
      </c>
      <c r="AL169" s="83" t="s">
        <v>889</v>
      </c>
      <c r="AM169" s="86"/>
      <c r="AN169" s="86"/>
      <c r="AO169" s="21"/>
      <c r="AP169" s="116"/>
      <c r="AQ169" s="116"/>
      <c r="AR169" s="118"/>
    </row>
    <row r="170" spans="1:44" s="5" customFormat="1" ht="51" x14ac:dyDescent="0.2">
      <c r="A170" s="162">
        <v>142</v>
      </c>
      <c r="B170" s="74"/>
      <c r="C170" s="75"/>
      <c r="D170" s="75"/>
      <c r="E170" s="75"/>
      <c r="F170" s="75"/>
      <c r="G170" s="20"/>
      <c r="H170" s="20"/>
      <c r="I170" s="20"/>
      <c r="J170" s="20"/>
      <c r="K170" s="192" t="s">
        <v>1424</v>
      </c>
      <c r="L170" s="191"/>
      <c r="M170" s="67"/>
      <c r="N170" s="20"/>
      <c r="O170" s="20"/>
      <c r="P170" s="20"/>
      <c r="Q170" s="20" t="s">
        <v>319</v>
      </c>
      <c r="R170" s="20"/>
      <c r="S170" s="85"/>
      <c r="T170" s="19"/>
      <c r="U170" s="68"/>
      <c r="V170" s="19"/>
      <c r="W170" s="149"/>
      <c r="X170" s="19"/>
      <c r="Y170" s="19"/>
      <c r="Z170" s="19"/>
      <c r="AA170" s="73"/>
      <c r="AB170" s="19"/>
      <c r="AC170" s="23"/>
      <c r="AD170" s="23"/>
      <c r="AE170" s="23"/>
      <c r="AF170" s="23"/>
      <c r="AG170" s="23"/>
      <c r="AH170" s="23"/>
      <c r="AI170" s="19"/>
      <c r="AJ170" s="19"/>
      <c r="AK170" s="83" t="s">
        <v>1392</v>
      </c>
      <c r="AL170" s="83" t="s">
        <v>315</v>
      </c>
      <c r="AM170" s="86"/>
      <c r="AN170" s="86"/>
      <c r="AO170" s="21"/>
      <c r="AP170" s="116"/>
      <c r="AQ170" s="116"/>
      <c r="AR170" s="118"/>
    </row>
    <row r="171" spans="1:44" s="5" customFormat="1" ht="51" x14ac:dyDescent="0.2">
      <c r="A171" s="162">
        <v>143</v>
      </c>
      <c r="B171" s="74"/>
      <c r="C171" s="75"/>
      <c r="D171" s="75"/>
      <c r="E171" s="75"/>
      <c r="F171" s="75"/>
      <c r="G171" s="20"/>
      <c r="H171" s="20"/>
      <c r="I171" s="20"/>
      <c r="J171" s="20"/>
      <c r="K171" s="192" t="s">
        <v>1424</v>
      </c>
      <c r="L171" s="191"/>
      <c r="M171" s="67"/>
      <c r="N171" s="20"/>
      <c r="O171" s="20"/>
      <c r="P171" s="20"/>
      <c r="Q171" s="20" t="s">
        <v>319</v>
      </c>
      <c r="R171" s="20"/>
      <c r="S171" s="85"/>
      <c r="T171" s="19"/>
      <c r="U171" s="68"/>
      <c r="V171" s="19"/>
      <c r="W171" s="149"/>
      <c r="X171" s="19"/>
      <c r="Y171" s="19"/>
      <c r="Z171" s="19"/>
      <c r="AA171" s="73"/>
      <c r="AB171" s="19"/>
      <c r="AC171" s="23"/>
      <c r="AD171" s="23"/>
      <c r="AE171" s="23"/>
      <c r="AF171" s="23"/>
      <c r="AG171" s="23"/>
      <c r="AH171" s="23"/>
      <c r="AI171" s="19"/>
      <c r="AJ171" s="19"/>
      <c r="AK171" s="83" t="s">
        <v>1393</v>
      </c>
      <c r="AL171" s="83" t="s">
        <v>315</v>
      </c>
      <c r="AM171" s="86"/>
      <c r="AN171" s="86"/>
      <c r="AO171" s="21"/>
      <c r="AP171" s="116"/>
      <c r="AQ171" s="116"/>
      <c r="AR171" s="118"/>
    </row>
    <row r="172" spans="1:44" s="5" customFormat="1" ht="51" x14ac:dyDescent="0.2">
      <c r="A172" s="162">
        <v>144</v>
      </c>
      <c r="B172" s="74"/>
      <c r="C172" s="75"/>
      <c r="D172" s="75"/>
      <c r="E172" s="75"/>
      <c r="F172" s="75"/>
      <c r="G172" s="20"/>
      <c r="H172" s="20"/>
      <c r="I172" s="20"/>
      <c r="J172" s="20"/>
      <c r="K172" s="192" t="s">
        <v>1424</v>
      </c>
      <c r="L172" s="191"/>
      <c r="M172" s="67"/>
      <c r="N172" s="20"/>
      <c r="O172" s="20"/>
      <c r="P172" s="20"/>
      <c r="Q172" s="20" t="s">
        <v>319</v>
      </c>
      <c r="R172" s="20"/>
      <c r="S172" s="85"/>
      <c r="T172" s="19"/>
      <c r="U172" s="68"/>
      <c r="V172" s="19"/>
      <c r="W172" s="149"/>
      <c r="X172" s="19"/>
      <c r="Y172" s="19"/>
      <c r="Z172" s="19"/>
      <c r="AA172" s="73"/>
      <c r="AB172" s="19"/>
      <c r="AC172" s="23"/>
      <c r="AD172" s="23"/>
      <c r="AE172" s="23"/>
      <c r="AF172" s="23"/>
      <c r="AG172" s="23"/>
      <c r="AH172" s="23"/>
      <c r="AI172" s="19"/>
      <c r="AJ172" s="19"/>
      <c r="AK172" s="83" t="s">
        <v>1394</v>
      </c>
      <c r="AL172" s="83" t="s">
        <v>315</v>
      </c>
      <c r="AM172" s="86"/>
      <c r="AN172" s="86"/>
      <c r="AO172" s="21"/>
      <c r="AP172" s="116"/>
      <c r="AQ172" s="116"/>
      <c r="AR172" s="118"/>
    </row>
    <row r="173" spans="1:44" s="5" customFormat="1" ht="51" x14ac:dyDescent="0.2">
      <c r="A173" s="162">
        <v>145</v>
      </c>
      <c r="B173" s="74"/>
      <c r="C173" s="75"/>
      <c r="D173" s="75"/>
      <c r="E173" s="75"/>
      <c r="F173" s="75"/>
      <c r="G173" s="20"/>
      <c r="H173" s="20"/>
      <c r="I173" s="20"/>
      <c r="J173" s="20"/>
      <c r="K173" s="192" t="s">
        <v>1424</v>
      </c>
      <c r="L173" s="191"/>
      <c r="M173" s="67"/>
      <c r="N173" s="20"/>
      <c r="O173" s="20"/>
      <c r="P173" s="20"/>
      <c r="Q173" s="20" t="s">
        <v>319</v>
      </c>
      <c r="R173" s="20"/>
      <c r="S173" s="85"/>
      <c r="T173" s="19"/>
      <c r="U173" s="68"/>
      <c r="V173" s="19"/>
      <c r="W173" s="149"/>
      <c r="X173" s="19"/>
      <c r="Y173" s="19"/>
      <c r="Z173" s="19"/>
      <c r="AA173" s="73"/>
      <c r="AB173" s="19"/>
      <c r="AC173" s="23"/>
      <c r="AD173" s="23"/>
      <c r="AE173" s="23"/>
      <c r="AF173" s="23"/>
      <c r="AG173" s="23"/>
      <c r="AH173" s="23"/>
      <c r="AI173" s="19"/>
      <c r="AJ173" s="19"/>
      <c r="AK173" s="83" t="s">
        <v>1395</v>
      </c>
      <c r="AL173" s="83" t="s">
        <v>315</v>
      </c>
      <c r="AM173" s="86"/>
      <c r="AN173" s="86"/>
      <c r="AO173" s="21"/>
      <c r="AP173" s="116"/>
      <c r="AQ173" s="116"/>
      <c r="AR173" s="118"/>
    </row>
    <row r="174" spans="1:44" s="5" customFormat="1" ht="51" x14ac:dyDescent="0.2">
      <c r="A174" s="162">
        <v>146</v>
      </c>
      <c r="B174" s="74"/>
      <c r="C174" s="75"/>
      <c r="D174" s="75"/>
      <c r="E174" s="75"/>
      <c r="F174" s="75"/>
      <c r="G174" s="20"/>
      <c r="H174" s="20"/>
      <c r="I174" s="20"/>
      <c r="J174" s="20"/>
      <c r="K174" s="192" t="s">
        <v>1424</v>
      </c>
      <c r="L174" s="191"/>
      <c r="M174" s="67"/>
      <c r="N174" s="20"/>
      <c r="O174" s="20"/>
      <c r="P174" s="20"/>
      <c r="Q174" s="20" t="s">
        <v>319</v>
      </c>
      <c r="R174" s="20"/>
      <c r="S174" s="85"/>
      <c r="T174" s="19"/>
      <c r="U174" s="68"/>
      <c r="V174" s="19"/>
      <c r="W174" s="149"/>
      <c r="X174" s="19"/>
      <c r="Y174" s="19"/>
      <c r="Z174" s="19"/>
      <c r="AA174" s="73"/>
      <c r="AB174" s="19"/>
      <c r="AC174" s="23"/>
      <c r="AD174" s="23"/>
      <c r="AE174" s="23"/>
      <c r="AF174" s="23"/>
      <c r="AG174" s="23"/>
      <c r="AH174" s="23"/>
      <c r="AI174" s="19"/>
      <c r="AJ174" s="19"/>
      <c r="AK174" s="83" t="s">
        <v>1396</v>
      </c>
      <c r="AL174" s="83" t="s">
        <v>315</v>
      </c>
      <c r="AM174" s="86"/>
      <c r="AN174" s="86"/>
      <c r="AO174" s="21"/>
      <c r="AP174" s="116"/>
      <c r="AQ174" s="116"/>
      <c r="AR174" s="118"/>
    </row>
    <row r="175" spans="1:44" s="5" customFormat="1" ht="51" x14ac:dyDescent="0.2">
      <c r="A175" s="162">
        <v>147</v>
      </c>
      <c r="B175" s="74"/>
      <c r="C175" s="75"/>
      <c r="D175" s="75"/>
      <c r="E175" s="75"/>
      <c r="F175" s="75"/>
      <c r="G175" s="20"/>
      <c r="H175" s="20"/>
      <c r="I175" s="20"/>
      <c r="J175" s="20"/>
      <c r="K175" s="192" t="s">
        <v>1424</v>
      </c>
      <c r="L175" s="191"/>
      <c r="M175" s="67"/>
      <c r="N175" s="20"/>
      <c r="O175" s="20"/>
      <c r="P175" s="20"/>
      <c r="Q175" s="20" t="s">
        <v>319</v>
      </c>
      <c r="R175" s="20"/>
      <c r="S175" s="85"/>
      <c r="T175" s="19"/>
      <c r="U175" s="68"/>
      <c r="V175" s="19"/>
      <c r="W175" s="149"/>
      <c r="X175" s="19"/>
      <c r="Y175" s="19"/>
      <c r="Z175" s="19"/>
      <c r="AA175" s="73"/>
      <c r="AB175" s="19"/>
      <c r="AC175" s="23"/>
      <c r="AD175" s="23"/>
      <c r="AE175" s="23"/>
      <c r="AF175" s="23"/>
      <c r="AG175" s="23"/>
      <c r="AH175" s="23"/>
      <c r="AI175" s="19"/>
      <c r="AJ175" s="19"/>
      <c r="AK175" s="83" t="s">
        <v>1397</v>
      </c>
      <c r="AL175" s="83" t="s">
        <v>315</v>
      </c>
      <c r="AM175" s="86"/>
      <c r="AN175" s="86"/>
      <c r="AO175" s="21"/>
      <c r="AP175" s="116"/>
      <c r="AQ175" s="116"/>
      <c r="AR175" s="118"/>
    </row>
    <row r="176" spans="1:44" s="5" customFormat="1" ht="38.25" x14ac:dyDescent="0.2">
      <c r="A176" s="162">
        <v>148</v>
      </c>
      <c r="B176" s="74"/>
      <c r="C176" s="75"/>
      <c r="D176" s="75"/>
      <c r="E176" s="75"/>
      <c r="F176" s="75"/>
      <c r="G176" s="20"/>
      <c r="H176" s="20"/>
      <c r="I176" s="20"/>
      <c r="J176" s="20"/>
      <c r="K176" s="192" t="s">
        <v>1424</v>
      </c>
      <c r="L176" s="191"/>
      <c r="M176" s="67"/>
      <c r="N176" s="20"/>
      <c r="O176" s="20"/>
      <c r="P176" s="20"/>
      <c r="Q176" s="20" t="s">
        <v>319</v>
      </c>
      <c r="R176" s="20"/>
      <c r="S176" s="85"/>
      <c r="T176" s="19"/>
      <c r="U176" s="68"/>
      <c r="V176" s="19"/>
      <c r="W176" s="149"/>
      <c r="X176" s="19"/>
      <c r="Y176" s="19"/>
      <c r="Z176" s="19"/>
      <c r="AA176" s="73"/>
      <c r="AB176" s="19"/>
      <c r="AC176" s="23"/>
      <c r="AD176" s="23"/>
      <c r="AE176" s="23"/>
      <c r="AF176" s="23"/>
      <c r="AG176" s="23"/>
      <c r="AH176" s="23"/>
      <c r="AI176" s="19"/>
      <c r="AJ176" s="19"/>
      <c r="AK176" s="83" t="s">
        <v>1398</v>
      </c>
      <c r="AL176" s="83" t="s">
        <v>820</v>
      </c>
      <c r="AM176" s="86"/>
      <c r="AN176" s="86"/>
      <c r="AO176" s="21"/>
      <c r="AP176" s="116"/>
      <c r="AQ176" s="116"/>
      <c r="AR176" s="118"/>
    </row>
    <row r="177" spans="1:44" s="5" customFormat="1" ht="51" x14ac:dyDescent="0.2">
      <c r="A177" s="162">
        <v>149</v>
      </c>
      <c r="B177" s="74"/>
      <c r="C177" s="75"/>
      <c r="D177" s="75"/>
      <c r="E177" s="75"/>
      <c r="F177" s="75"/>
      <c r="G177" s="20"/>
      <c r="H177" s="20"/>
      <c r="I177" s="20"/>
      <c r="J177" s="20"/>
      <c r="K177" s="192" t="s">
        <v>1424</v>
      </c>
      <c r="L177" s="191"/>
      <c r="M177" s="67"/>
      <c r="N177" s="20"/>
      <c r="O177" s="20"/>
      <c r="P177" s="20"/>
      <c r="Q177" s="20" t="s">
        <v>319</v>
      </c>
      <c r="R177" s="20"/>
      <c r="S177" s="85"/>
      <c r="T177" s="19"/>
      <c r="U177" s="68"/>
      <c r="V177" s="19"/>
      <c r="W177" s="149"/>
      <c r="X177" s="19"/>
      <c r="Y177" s="19"/>
      <c r="Z177" s="19"/>
      <c r="AA177" s="73"/>
      <c r="AB177" s="19"/>
      <c r="AC177" s="23"/>
      <c r="AD177" s="23"/>
      <c r="AE177" s="23"/>
      <c r="AF177" s="23"/>
      <c r="AG177" s="23"/>
      <c r="AH177" s="23"/>
      <c r="AI177" s="19"/>
      <c r="AJ177" s="19"/>
      <c r="AK177" s="83" t="s">
        <v>1399</v>
      </c>
      <c r="AL177" s="83" t="s">
        <v>315</v>
      </c>
      <c r="AM177" s="86"/>
      <c r="AN177" s="86"/>
      <c r="AO177" s="21"/>
      <c r="AP177" s="116"/>
      <c r="AQ177" s="116"/>
      <c r="AR177" s="118"/>
    </row>
    <row r="178" spans="1:44" s="5" customFormat="1" ht="51" x14ac:dyDescent="0.2">
      <c r="A178" s="162">
        <v>150</v>
      </c>
      <c r="B178" s="74"/>
      <c r="C178" s="75"/>
      <c r="D178" s="75"/>
      <c r="E178" s="75"/>
      <c r="F178" s="75"/>
      <c r="G178" s="20"/>
      <c r="H178" s="20"/>
      <c r="I178" s="20"/>
      <c r="J178" s="20"/>
      <c r="K178" s="192" t="s">
        <v>1424</v>
      </c>
      <c r="L178" s="191"/>
      <c r="M178" s="67"/>
      <c r="N178" s="20"/>
      <c r="O178" s="20"/>
      <c r="P178" s="20"/>
      <c r="Q178" s="20" t="s">
        <v>319</v>
      </c>
      <c r="R178" s="20"/>
      <c r="S178" s="85"/>
      <c r="T178" s="19"/>
      <c r="U178" s="68"/>
      <c r="V178" s="19"/>
      <c r="W178" s="149"/>
      <c r="X178" s="19"/>
      <c r="Y178" s="19"/>
      <c r="Z178" s="19"/>
      <c r="AA178" s="73"/>
      <c r="AB178" s="19"/>
      <c r="AC178" s="23"/>
      <c r="AD178" s="23"/>
      <c r="AE178" s="23"/>
      <c r="AF178" s="23"/>
      <c r="AG178" s="23"/>
      <c r="AH178" s="23"/>
      <c r="AI178" s="19"/>
      <c r="AJ178" s="19"/>
      <c r="AK178" s="83" t="s">
        <v>1400</v>
      </c>
      <c r="AL178" s="83" t="s">
        <v>315</v>
      </c>
      <c r="AM178" s="86"/>
      <c r="AN178" s="86"/>
      <c r="AO178" s="21"/>
      <c r="AP178" s="116"/>
      <c r="AQ178" s="116"/>
      <c r="AR178" s="118"/>
    </row>
    <row r="179" spans="1:44" s="5" customFormat="1" ht="38.25" x14ac:dyDescent="0.2">
      <c r="A179" s="162">
        <v>151</v>
      </c>
      <c r="B179" s="74"/>
      <c r="C179" s="75"/>
      <c r="D179" s="75"/>
      <c r="E179" s="75"/>
      <c r="F179" s="75"/>
      <c r="G179" s="20"/>
      <c r="H179" s="20"/>
      <c r="I179" s="20"/>
      <c r="J179" s="20"/>
      <c r="K179" s="192" t="s">
        <v>1093</v>
      </c>
      <c r="L179" s="197">
        <v>1</v>
      </c>
      <c r="M179" s="67"/>
      <c r="N179" s="20"/>
      <c r="O179" s="20"/>
      <c r="P179" s="20"/>
      <c r="Q179" s="20" t="s">
        <v>983</v>
      </c>
      <c r="R179" s="20"/>
      <c r="S179" s="85"/>
      <c r="T179" s="19"/>
      <c r="U179" s="68"/>
      <c r="V179" s="19"/>
      <c r="W179" s="149"/>
      <c r="X179" s="19"/>
      <c r="Y179" s="19"/>
      <c r="Z179" s="19"/>
      <c r="AA179" s="73"/>
      <c r="AB179" s="19"/>
      <c r="AC179" s="23"/>
      <c r="AD179" s="23"/>
      <c r="AE179" s="23"/>
      <c r="AF179" s="23"/>
      <c r="AG179" s="23"/>
      <c r="AH179" s="23"/>
      <c r="AI179" s="19"/>
      <c r="AJ179" s="19"/>
      <c r="AK179" s="83" t="s">
        <v>1401</v>
      </c>
      <c r="AL179" s="83" t="s">
        <v>371</v>
      </c>
      <c r="AM179" s="86"/>
      <c r="AN179" s="86"/>
      <c r="AO179" s="21"/>
      <c r="AP179" s="116"/>
      <c r="AQ179" s="116"/>
      <c r="AR179" s="118"/>
    </row>
    <row r="180" spans="1:44" s="5" customFormat="1" ht="38.25" x14ac:dyDescent="0.2">
      <c r="A180" s="162">
        <v>152</v>
      </c>
      <c r="B180" s="74"/>
      <c r="C180" s="75"/>
      <c r="D180" s="75"/>
      <c r="E180" s="75"/>
      <c r="F180" s="75"/>
      <c r="G180" s="20"/>
      <c r="H180" s="20"/>
      <c r="I180" s="20"/>
      <c r="J180" s="20"/>
      <c r="K180" s="192" t="s">
        <v>1093</v>
      </c>
      <c r="L180" s="197">
        <v>1</v>
      </c>
      <c r="M180" s="67"/>
      <c r="N180" s="20"/>
      <c r="O180" s="20"/>
      <c r="P180" s="20"/>
      <c r="Q180" s="20" t="s">
        <v>352</v>
      </c>
      <c r="R180" s="20"/>
      <c r="S180" s="85"/>
      <c r="T180" s="19"/>
      <c r="U180" s="68"/>
      <c r="V180" s="19"/>
      <c r="W180" s="149"/>
      <c r="X180" s="19"/>
      <c r="Y180" s="19"/>
      <c r="Z180" s="19"/>
      <c r="AA180" s="73"/>
      <c r="AB180" s="19"/>
      <c r="AC180" s="23"/>
      <c r="AD180" s="23"/>
      <c r="AE180" s="23"/>
      <c r="AF180" s="23"/>
      <c r="AG180" s="23"/>
      <c r="AH180" s="23"/>
      <c r="AI180" s="19"/>
      <c r="AJ180" s="19"/>
      <c r="AK180" s="83" t="s">
        <v>1402</v>
      </c>
      <c r="AL180" s="83" t="s">
        <v>347</v>
      </c>
      <c r="AM180" s="86"/>
      <c r="AN180" s="86"/>
      <c r="AO180" s="21"/>
      <c r="AP180" s="116"/>
      <c r="AQ180" s="116"/>
      <c r="AR180" s="118"/>
    </row>
    <row r="181" spans="1:44" s="5" customFormat="1" ht="38.25" x14ac:dyDescent="0.2">
      <c r="A181" s="162">
        <v>153</v>
      </c>
      <c r="B181" s="74"/>
      <c r="C181" s="75"/>
      <c r="D181" s="75"/>
      <c r="E181" s="75"/>
      <c r="F181" s="75"/>
      <c r="G181" s="20"/>
      <c r="H181" s="20"/>
      <c r="I181" s="20"/>
      <c r="J181" s="20"/>
      <c r="K181" s="192" t="s">
        <v>1093</v>
      </c>
      <c r="L181" s="197">
        <v>1</v>
      </c>
      <c r="M181" s="67"/>
      <c r="N181" s="20"/>
      <c r="O181" s="20"/>
      <c r="P181" s="20"/>
      <c r="Q181" s="20" t="s">
        <v>352</v>
      </c>
      <c r="R181" s="20"/>
      <c r="S181" s="85"/>
      <c r="T181" s="19"/>
      <c r="U181" s="68"/>
      <c r="V181" s="19"/>
      <c r="W181" s="149"/>
      <c r="X181" s="19"/>
      <c r="Y181" s="19"/>
      <c r="Z181" s="19"/>
      <c r="AA181" s="73"/>
      <c r="AB181" s="19"/>
      <c r="AC181" s="23"/>
      <c r="AD181" s="23"/>
      <c r="AE181" s="23"/>
      <c r="AF181" s="23"/>
      <c r="AG181" s="23"/>
      <c r="AH181" s="23"/>
      <c r="AI181" s="19"/>
      <c r="AJ181" s="19"/>
      <c r="AK181" s="83" t="s">
        <v>1403</v>
      </c>
      <c r="AL181" s="83" t="s">
        <v>347</v>
      </c>
      <c r="AM181" s="86"/>
      <c r="AN181" s="86"/>
      <c r="AO181" s="21"/>
      <c r="AP181" s="116"/>
      <c r="AQ181" s="116"/>
      <c r="AR181" s="118"/>
    </row>
    <row r="182" spans="1:44" s="5" customFormat="1" ht="38.25" x14ac:dyDescent="0.2">
      <c r="A182" s="162">
        <v>154</v>
      </c>
      <c r="B182" s="74"/>
      <c r="C182" s="75"/>
      <c r="D182" s="75"/>
      <c r="E182" s="75"/>
      <c r="F182" s="75"/>
      <c r="G182" s="20"/>
      <c r="H182" s="20"/>
      <c r="I182" s="20"/>
      <c r="J182" s="20"/>
      <c r="K182" s="192" t="s">
        <v>1093</v>
      </c>
      <c r="L182" s="197">
        <v>1</v>
      </c>
      <c r="M182" s="67"/>
      <c r="N182" s="20"/>
      <c r="O182" s="20"/>
      <c r="P182" s="20"/>
      <c r="Q182" s="20" t="s">
        <v>352</v>
      </c>
      <c r="R182" s="20"/>
      <c r="S182" s="85"/>
      <c r="T182" s="19"/>
      <c r="U182" s="68"/>
      <c r="V182" s="19"/>
      <c r="W182" s="149"/>
      <c r="X182" s="19"/>
      <c r="Y182" s="19"/>
      <c r="Z182" s="19"/>
      <c r="AA182" s="73"/>
      <c r="AB182" s="19"/>
      <c r="AC182" s="23"/>
      <c r="AD182" s="23"/>
      <c r="AE182" s="23"/>
      <c r="AF182" s="23"/>
      <c r="AG182" s="23"/>
      <c r="AH182" s="23"/>
      <c r="AI182" s="19"/>
      <c r="AJ182" s="19"/>
      <c r="AK182" s="83" t="s">
        <v>1404</v>
      </c>
      <c r="AL182" s="83" t="s">
        <v>347</v>
      </c>
      <c r="AM182" s="86"/>
      <c r="AN182" s="86"/>
      <c r="AO182" s="21"/>
      <c r="AP182" s="116"/>
      <c r="AQ182" s="116"/>
      <c r="AR182" s="118"/>
    </row>
    <row r="183" spans="1:44" s="5" customFormat="1" ht="38.25" x14ac:dyDescent="0.2">
      <c r="A183" s="162">
        <v>155</v>
      </c>
      <c r="B183" s="74"/>
      <c r="C183" s="75"/>
      <c r="D183" s="75"/>
      <c r="E183" s="75"/>
      <c r="F183" s="75"/>
      <c r="G183" s="20"/>
      <c r="H183" s="20"/>
      <c r="I183" s="20"/>
      <c r="J183" s="20"/>
      <c r="K183" s="192" t="s">
        <v>1093</v>
      </c>
      <c r="L183" s="197">
        <v>1</v>
      </c>
      <c r="M183" s="67"/>
      <c r="N183" s="20"/>
      <c r="O183" s="20"/>
      <c r="P183" s="20"/>
      <c r="Q183" s="20" t="s">
        <v>352</v>
      </c>
      <c r="R183" s="20"/>
      <c r="S183" s="85"/>
      <c r="T183" s="19"/>
      <c r="U183" s="68"/>
      <c r="V183" s="19"/>
      <c r="W183" s="149"/>
      <c r="X183" s="19"/>
      <c r="Y183" s="19"/>
      <c r="Z183" s="19"/>
      <c r="AA183" s="73"/>
      <c r="AB183" s="19"/>
      <c r="AC183" s="23"/>
      <c r="AD183" s="23"/>
      <c r="AE183" s="23"/>
      <c r="AF183" s="23"/>
      <c r="AG183" s="23"/>
      <c r="AH183" s="23"/>
      <c r="AI183" s="19"/>
      <c r="AJ183" s="19"/>
      <c r="AK183" s="83" t="s">
        <v>1405</v>
      </c>
      <c r="AL183" s="83" t="s">
        <v>347</v>
      </c>
      <c r="AM183" s="86"/>
      <c r="AN183" s="86"/>
      <c r="AO183" s="21"/>
      <c r="AP183" s="116"/>
      <c r="AQ183" s="116"/>
      <c r="AR183" s="118"/>
    </row>
    <row r="184" spans="1:44" s="5" customFormat="1" ht="38.25" x14ac:dyDescent="0.2">
      <c r="A184" s="162">
        <v>156</v>
      </c>
      <c r="B184" s="74"/>
      <c r="C184" s="75"/>
      <c r="D184" s="75"/>
      <c r="E184" s="75"/>
      <c r="F184" s="75"/>
      <c r="G184" s="20"/>
      <c r="H184" s="20"/>
      <c r="I184" s="20"/>
      <c r="J184" s="20"/>
      <c r="K184" s="192" t="s">
        <v>1093</v>
      </c>
      <c r="L184" s="197">
        <v>1</v>
      </c>
      <c r="M184" s="67"/>
      <c r="N184" s="20"/>
      <c r="O184" s="20"/>
      <c r="P184" s="20"/>
      <c r="Q184" s="20" t="s">
        <v>352</v>
      </c>
      <c r="R184" s="20"/>
      <c r="S184" s="85"/>
      <c r="T184" s="19"/>
      <c r="U184" s="68"/>
      <c r="V184" s="19"/>
      <c r="W184" s="149"/>
      <c r="X184" s="19"/>
      <c r="Y184" s="19"/>
      <c r="Z184" s="19"/>
      <c r="AA184" s="73"/>
      <c r="AB184" s="19"/>
      <c r="AC184" s="23"/>
      <c r="AD184" s="23"/>
      <c r="AE184" s="23"/>
      <c r="AF184" s="23"/>
      <c r="AG184" s="23"/>
      <c r="AH184" s="23"/>
      <c r="AI184" s="19"/>
      <c r="AJ184" s="19"/>
      <c r="AK184" s="83" t="s">
        <v>1406</v>
      </c>
      <c r="AL184" s="83" t="s">
        <v>347</v>
      </c>
      <c r="AM184" s="86"/>
      <c r="AN184" s="86"/>
      <c r="AO184" s="21"/>
      <c r="AP184" s="116"/>
      <c r="AQ184" s="116"/>
      <c r="AR184" s="118"/>
    </row>
    <row r="185" spans="1:44" s="5" customFormat="1" ht="38.25" x14ac:dyDescent="0.2">
      <c r="A185" s="162">
        <v>157</v>
      </c>
      <c r="B185" s="74"/>
      <c r="C185" s="75"/>
      <c r="D185" s="75"/>
      <c r="E185" s="75"/>
      <c r="F185" s="75"/>
      <c r="G185" s="20"/>
      <c r="H185" s="20"/>
      <c r="I185" s="20"/>
      <c r="J185" s="20"/>
      <c r="K185" s="192" t="s">
        <v>1093</v>
      </c>
      <c r="L185" s="197">
        <v>1</v>
      </c>
      <c r="M185" s="67"/>
      <c r="N185" s="20"/>
      <c r="O185" s="20"/>
      <c r="P185" s="20"/>
      <c r="Q185" s="20" t="s">
        <v>352</v>
      </c>
      <c r="R185" s="20"/>
      <c r="S185" s="85"/>
      <c r="T185" s="19"/>
      <c r="U185" s="68"/>
      <c r="V185" s="19"/>
      <c r="W185" s="149"/>
      <c r="X185" s="19"/>
      <c r="Y185" s="19"/>
      <c r="Z185" s="19"/>
      <c r="AA185" s="73"/>
      <c r="AB185" s="19"/>
      <c r="AC185" s="23"/>
      <c r="AD185" s="23"/>
      <c r="AE185" s="23"/>
      <c r="AF185" s="23"/>
      <c r="AG185" s="23"/>
      <c r="AH185" s="23"/>
      <c r="AI185" s="19"/>
      <c r="AJ185" s="19"/>
      <c r="AK185" s="83" t="s">
        <v>1407</v>
      </c>
      <c r="AL185" s="83" t="s">
        <v>347</v>
      </c>
      <c r="AM185" s="86"/>
      <c r="AN185" s="86"/>
      <c r="AO185" s="21"/>
      <c r="AP185" s="116"/>
      <c r="AQ185" s="116"/>
      <c r="AR185" s="118"/>
    </row>
    <row r="186" spans="1:44" s="5" customFormat="1" ht="38.25" x14ac:dyDescent="0.2">
      <c r="A186" s="162">
        <v>158</v>
      </c>
      <c r="B186" s="74"/>
      <c r="C186" s="75"/>
      <c r="D186" s="75"/>
      <c r="E186" s="75"/>
      <c r="F186" s="75"/>
      <c r="G186" s="20"/>
      <c r="H186" s="20"/>
      <c r="I186" s="20"/>
      <c r="J186" s="20"/>
      <c r="K186" s="192" t="s">
        <v>1093</v>
      </c>
      <c r="L186" s="197">
        <v>1</v>
      </c>
      <c r="M186" s="67"/>
      <c r="N186" s="20"/>
      <c r="O186" s="20"/>
      <c r="P186" s="20"/>
      <c r="Q186" s="20" t="s">
        <v>352</v>
      </c>
      <c r="R186" s="20"/>
      <c r="S186" s="85"/>
      <c r="T186" s="19"/>
      <c r="U186" s="68"/>
      <c r="V186" s="19"/>
      <c r="W186" s="149"/>
      <c r="X186" s="19"/>
      <c r="Y186" s="19"/>
      <c r="Z186" s="19"/>
      <c r="AA186" s="73"/>
      <c r="AB186" s="19"/>
      <c r="AC186" s="23"/>
      <c r="AD186" s="23"/>
      <c r="AE186" s="23"/>
      <c r="AF186" s="23"/>
      <c r="AG186" s="23"/>
      <c r="AH186" s="23"/>
      <c r="AI186" s="19"/>
      <c r="AJ186" s="19"/>
      <c r="AK186" s="83" t="s">
        <v>1408</v>
      </c>
      <c r="AL186" s="83" t="s">
        <v>347</v>
      </c>
      <c r="AM186" s="86"/>
      <c r="AN186" s="86"/>
      <c r="AO186" s="21"/>
      <c r="AP186" s="116"/>
      <c r="AQ186" s="116"/>
      <c r="AR186" s="118"/>
    </row>
    <row r="187" spans="1:44" s="5" customFormat="1" ht="38.25" x14ac:dyDescent="0.2">
      <c r="A187" s="162">
        <v>159</v>
      </c>
      <c r="B187" s="74"/>
      <c r="C187" s="75"/>
      <c r="D187" s="75"/>
      <c r="E187" s="75"/>
      <c r="F187" s="75"/>
      <c r="G187" s="20"/>
      <c r="H187" s="20"/>
      <c r="I187" s="20"/>
      <c r="J187" s="20"/>
      <c r="K187" s="192" t="s">
        <v>1093</v>
      </c>
      <c r="L187" s="197">
        <v>1</v>
      </c>
      <c r="M187" s="67"/>
      <c r="N187" s="20"/>
      <c r="O187" s="20"/>
      <c r="P187" s="20"/>
      <c r="Q187" s="20" t="s">
        <v>352</v>
      </c>
      <c r="R187" s="20"/>
      <c r="S187" s="85"/>
      <c r="T187" s="19"/>
      <c r="U187" s="68"/>
      <c r="V187" s="19"/>
      <c r="W187" s="149"/>
      <c r="X187" s="19"/>
      <c r="Y187" s="19"/>
      <c r="Z187" s="19"/>
      <c r="AA187" s="73"/>
      <c r="AB187" s="19"/>
      <c r="AC187" s="23"/>
      <c r="AD187" s="23"/>
      <c r="AE187" s="23"/>
      <c r="AF187" s="23"/>
      <c r="AG187" s="23"/>
      <c r="AH187" s="23"/>
      <c r="AI187" s="19"/>
      <c r="AJ187" s="19"/>
      <c r="AK187" s="83" t="s">
        <v>1409</v>
      </c>
      <c r="AL187" s="83" t="s">
        <v>347</v>
      </c>
      <c r="AM187" s="86"/>
      <c r="AN187" s="86"/>
      <c r="AO187" s="21"/>
      <c r="AP187" s="116"/>
      <c r="AQ187" s="116"/>
      <c r="AR187" s="118"/>
    </row>
    <row r="188" spans="1:44" s="5" customFormat="1" ht="38.25" x14ac:dyDescent="0.2">
      <c r="A188" s="162">
        <v>160</v>
      </c>
      <c r="B188" s="74"/>
      <c r="C188" s="75"/>
      <c r="D188" s="75"/>
      <c r="E188" s="75"/>
      <c r="F188" s="75"/>
      <c r="G188" s="20"/>
      <c r="H188" s="20"/>
      <c r="I188" s="20"/>
      <c r="J188" s="20"/>
      <c r="K188" s="192" t="s">
        <v>1093</v>
      </c>
      <c r="L188" s="197">
        <v>1</v>
      </c>
      <c r="M188" s="67"/>
      <c r="N188" s="20"/>
      <c r="O188" s="20"/>
      <c r="P188" s="20"/>
      <c r="Q188" s="20" t="s">
        <v>352</v>
      </c>
      <c r="R188" s="20"/>
      <c r="S188" s="85"/>
      <c r="T188" s="19"/>
      <c r="U188" s="68"/>
      <c r="V188" s="19"/>
      <c r="W188" s="149"/>
      <c r="X188" s="19"/>
      <c r="Y188" s="19"/>
      <c r="Z188" s="19"/>
      <c r="AA188" s="73"/>
      <c r="AB188" s="19"/>
      <c r="AC188" s="23"/>
      <c r="AD188" s="23"/>
      <c r="AE188" s="23"/>
      <c r="AF188" s="23"/>
      <c r="AG188" s="23"/>
      <c r="AH188" s="23"/>
      <c r="AI188" s="19"/>
      <c r="AJ188" s="19"/>
      <c r="AK188" s="83" t="s">
        <v>1410</v>
      </c>
      <c r="AL188" s="83" t="s">
        <v>347</v>
      </c>
      <c r="AM188" s="86"/>
      <c r="AN188" s="86"/>
      <c r="AO188" s="21"/>
      <c r="AP188" s="116"/>
      <c r="AQ188" s="116"/>
      <c r="AR188" s="118"/>
    </row>
    <row r="189" spans="1:44" s="5" customFormat="1" ht="38.25" x14ac:dyDescent="0.2">
      <c r="A189" s="162">
        <v>161</v>
      </c>
      <c r="B189" s="74"/>
      <c r="C189" s="75"/>
      <c r="D189" s="75"/>
      <c r="E189" s="75"/>
      <c r="F189" s="75"/>
      <c r="G189" s="20"/>
      <c r="H189" s="20"/>
      <c r="I189" s="20"/>
      <c r="J189" s="20"/>
      <c r="K189" s="192" t="s">
        <v>1093</v>
      </c>
      <c r="L189" s="197">
        <v>1</v>
      </c>
      <c r="M189" s="67"/>
      <c r="N189" s="20"/>
      <c r="O189" s="20"/>
      <c r="P189" s="20"/>
      <c r="Q189" s="20" t="s">
        <v>352</v>
      </c>
      <c r="R189" s="20"/>
      <c r="S189" s="85"/>
      <c r="T189" s="19"/>
      <c r="U189" s="68"/>
      <c r="V189" s="19"/>
      <c r="W189" s="149"/>
      <c r="X189" s="19"/>
      <c r="Y189" s="19"/>
      <c r="Z189" s="19"/>
      <c r="AA189" s="73"/>
      <c r="AB189" s="19"/>
      <c r="AC189" s="23"/>
      <c r="AD189" s="23"/>
      <c r="AE189" s="23"/>
      <c r="AF189" s="23"/>
      <c r="AG189" s="23"/>
      <c r="AH189" s="23"/>
      <c r="AI189" s="19"/>
      <c r="AJ189" s="19"/>
      <c r="AK189" s="83" t="s">
        <v>1411</v>
      </c>
      <c r="AL189" s="83" t="s">
        <v>347</v>
      </c>
      <c r="AM189" s="86"/>
      <c r="AN189" s="86"/>
      <c r="AO189" s="21"/>
      <c r="AP189" s="116"/>
      <c r="AQ189" s="116"/>
      <c r="AR189" s="118"/>
    </row>
    <row r="190" spans="1:44" s="5" customFormat="1" ht="38.25" x14ac:dyDescent="0.2">
      <c r="A190" s="162">
        <v>162</v>
      </c>
      <c r="B190" s="74"/>
      <c r="C190" s="75"/>
      <c r="D190" s="75"/>
      <c r="E190" s="75"/>
      <c r="F190" s="75"/>
      <c r="G190" s="20"/>
      <c r="H190" s="20"/>
      <c r="I190" s="20"/>
      <c r="J190" s="20"/>
      <c r="K190" s="192" t="s">
        <v>1093</v>
      </c>
      <c r="L190" s="197">
        <v>1</v>
      </c>
      <c r="M190" s="67"/>
      <c r="N190" s="20"/>
      <c r="O190" s="20"/>
      <c r="P190" s="20"/>
      <c r="Q190" s="20" t="s">
        <v>352</v>
      </c>
      <c r="R190" s="20"/>
      <c r="S190" s="85"/>
      <c r="T190" s="19"/>
      <c r="U190" s="68"/>
      <c r="V190" s="19"/>
      <c r="W190" s="149"/>
      <c r="X190" s="19"/>
      <c r="Y190" s="19"/>
      <c r="Z190" s="19"/>
      <c r="AA190" s="73"/>
      <c r="AB190" s="19"/>
      <c r="AC190" s="23"/>
      <c r="AD190" s="23"/>
      <c r="AE190" s="23"/>
      <c r="AF190" s="23"/>
      <c r="AG190" s="23"/>
      <c r="AH190" s="23"/>
      <c r="AI190" s="19"/>
      <c r="AJ190" s="19"/>
      <c r="AK190" s="83" t="s">
        <v>1412</v>
      </c>
      <c r="AL190" s="83" t="s">
        <v>347</v>
      </c>
      <c r="AM190" s="86"/>
      <c r="AN190" s="86"/>
      <c r="AO190" s="21"/>
      <c r="AP190" s="116"/>
      <c r="AQ190" s="116"/>
      <c r="AR190" s="118"/>
    </row>
    <row r="191" spans="1:44" s="5" customFormat="1" ht="25.5" x14ac:dyDescent="0.2">
      <c r="A191" s="162">
        <v>163</v>
      </c>
      <c r="B191" s="74"/>
      <c r="C191" s="75"/>
      <c r="D191" s="75"/>
      <c r="E191" s="75"/>
      <c r="F191" s="75"/>
      <c r="G191" s="20"/>
      <c r="H191" s="20"/>
      <c r="I191" s="20"/>
      <c r="J191" s="20"/>
      <c r="K191" s="192" t="s">
        <v>1424</v>
      </c>
      <c r="L191" s="191"/>
      <c r="M191" s="67"/>
      <c r="N191" s="20"/>
      <c r="O191" s="20"/>
      <c r="P191" s="20"/>
      <c r="Q191" s="20" t="s">
        <v>435</v>
      </c>
      <c r="R191" s="20"/>
      <c r="S191" s="85"/>
      <c r="T191" s="19"/>
      <c r="U191" s="68"/>
      <c r="V191" s="19"/>
      <c r="W191" s="149"/>
      <c r="X191" s="19"/>
      <c r="Y191" s="19"/>
      <c r="Z191" s="19"/>
      <c r="AA191" s="73"/>
      <c r="AB191" s="19"/>
      <c r="AC191" s="23"/>
      <c r="AD191" s="23"/>
      <c r="AE191" s="23"/>
      <c r="AF191" s="23"/>
      <c r="AG191" s="23"/>
      <c r="AH191" s="23"/>
      <c r="AI191" s="19"/>
      <c r="AJ191" s="19"/>
      <c r="AK191" s="83" t="s">
        <v>1413</v>
      </c>
      <c r="AL191" s="83" t="s">
        <v>430</v>
      </c>
      <c r="AM191" s="86"/>
      <c r="AN191" s="86"/>
      <c r="AO191" s="21"/>
      <c r="AP191" s="116"/>
      <c r="AQ191" s="116"/>
      <c r="AR191" s="118"/>
    </row>
    <row r="192" spans="1:44" s="5" customFormat="1" ht="25.5" x14ac:dyDescent="0.2">
      <c r="A192" s="162">
        <v>164</v>
      </c>
      <c r="B192" s="74"/>
      <c r="C192" s="75"/>
      <c r="D192" s="75"/>
      <c r="E192" s="75"/>
      <c r="F192" s="75"/>
      <c r="G192" s="20"/>
      <c r="H192" s="20"/>
      <c r="I192" s="20"/>
      <c r="J192" s="20"/>
      <c r="K192" s="192" t="s">
        <v>1424</v>
      </c>
      <c r="L192" s="191"/>
      <c r="M192" s="67"/>
      <c r="N192" s="20"/>
      <c r="O192" s="20"/>
      <c r="P192" s="20"/>
      <c r="Q192" s="20" t="s">
        <v>447</v>
      </c>
      <c r="R192" s="20"/>
      <c r="S192" s="85"/>
      <c r="T192" s="19"/>
      <c r="U192" s="68"/>
      <c r="V192" s="19"/>
      <c r="W192" s="149"/>
      <c r="X192" s="19"/>
      <c r="Y192" s="19"/>
      <c r="Z192" s="19"/>
      <c r="AA192" s="73"/>
      <c r="AB192" s="19"/>
      <c r="AC192" s="23"/>
      <c r="AD192" s="23"/>
      <c r="AE192" s="23"/>
      <c r="AF192" s="23"/>
      <c r="AG192" s="23"/>
      <c r="AH192" s="23"/>
      <c r="AI192" s="19"/>
      <c r="AJ192" s="19"/>
      <c r="AK192" s="83" t="s">
        <v>1414</v>
      </c>
      <c r="AL192" s="83" t="s">
        <v>430</v>
      </c>
      <c r="AM192" s="86"/>
      <c r="AN192" s="86"/>
      <c r="AO192" s="21"/>
      <c r="AP192" s="116"/>
      <c r="AQ192" s="116"/>
      <c r="AR192" s="118"/>
    </row>
    <row r="193" spans="1:44" s="5" customFormat="1" ht="25.5" x14ac:dyDescent="0.2">
      <c r="A193" s="162">
        <v>165</v>
      </c>
      <c r="B193" s="74"/>
      <c r="C193" s="75"/>
      <c r="D193" s="75"/>
      <c r="E193" s="75"/>
      <c r="F193" s="75"/>
      <c r="G193" s="20"/>
      <c r="H193" s="20"/>
      <c r="I193" s="20"/>
      <c r="J193" s="20"/>
      <c r="K193" s="192" t="s">
        <v>1424</v>
      </c>
      <c r="L193" s="191"/>
      <c r="M193" s="67"/>
      <c r="N193" s="20"/>
      <c r="O193" s="20"/>
      <c r="P193" s="20"/>
      <c r="Q193" s="20" t="s">
        <v>447</v>
      </c>
      <c r="R193" s="20"/>
      <c r="S193" s="85"/>
      <c r="T193" s="19"/>
      <c r="U193" s="68"/>
      <c r="V193" s="19"/>
      <c r="W193" s="149"/>
      <c r="X193" s="19"/>
      <c r="Y193" s="19"/>
      <c r="Z193" s="19"/>
      <c r="AA193" s="73"/>
      <c r="AB193" s="19"/>
      <c r="AC193" s="23"/>
      <c r="AD193" s="23"/>
      <c r="AE193" s="23"/>
      <c r="AF193" s="23"/>
      <c r="AG193" s="23"/>
      <c r="AH193" s="23"/>
      <c r="AI193" s="19"/>
      <c r="AJ193" s="19"/>
      <c r="AK193" s="83" t="s">
        <v>1415</v>
      </c>
      <c r="AL193" s="83" t="s">
        <v>430</v>
      </c>
      <c r="AM193" s="86"/>
      <c r="AN193" s="86"/>
      <c r="AO193" s="21"/>
      <c r="AP193" s="116"/>
      <c r="AQ193" s="116"/>
      <c r="AR193" s="118"/>
    </row>
    <row r="194" spans="1:44" s="5" customFormat="1" ht="25.5" x14ac:dyDescent="0.2">
      <c r="A194" s="162">
        <v>166</v>
      </c>
      <c r="B194" s="74"/>
      <c r="C194" s="75"/>
      <c r="D194" s="75"/>
      <c r="E194" s="75"/>
      <c r="F194" s="75"/>
      <c r="G194" s="20"/>
      <c r="H194" s="20"/>
      <c r="I194" s="20"/>
      <c r="J194" s="20"/>
      <c r="K194" s="192" t="s">
        <v>1424</v>
      </c>
      <c r="L194" s="191"/>
      <c r="M194" s="67"/>
      <c r="N194" s="20"/>
      <c r="O194" s="20"/>
      <c r="P194" s="20"/>
      <c r="Q194" s="20" t="s">
        <v>447</v>
      </c>
      <c r="R194" s="20"/>
      <c r="S194" s="85"/>
      <c r="T194" s="19"/>
      <c r="U194" s="68"/>
      <c r="V194" s="19"/>
      <c r="W194" s="149"/>
      <c r="X194" s="19"/>
      <c r="Y194" s="19"/>
      <c r="Z194" s="19"/>
      <c r="AA194" s="73"/>
      <c r="AB194" s="19"/>
      <c r="AC194" s="23"/>
      <c r="AD194" s="23"/>
      <c r="AE194" s="23"/>
      <c r="AF194" s="23"/>
      <c r="AG194" s="23"/>
      <c r="AH194" s="23"/>
      <c r="AI194" s="19"/>
      <c r="AJ194" s="19"/>
      <c r="AK194" s="83" t="s">
        <v>1416</v>
      </c>
      <c r="AL194" s="83" t="s">
        <v>430</v>
      </c>
      <c r="AM194" s="86"/>
      <c r="AN194" s="86"/>
      <c r="AO194" s="21"/>
      <c r="AP194" s="116"/>
      <c r="AQ194" s="116"/>
      <c r="AR194" s="118"/>
    </row>
    <row r="195" spans="1:44" s="5" customFormat="1" ht="25.5" x14ac:dyDescent="0.2">
      <c r="A195" s="162">
        <v>167</v>
      </c>
      <c r="B195" s="74"/>
      <c r="C195" s="75"/>
      <c r="D195" s="75"/>
      <c r="E195" s="75"/>
      <c r="F195" s="75"/>
      <c r="G195" s="20"/>
      <c r="H195" s="20"/>
      <c r="I195" s="20"/>
      <c r="J195" s="20"/>
      <c r="K195" s="192" t="s">
        <v>1424</v>
      </c>
      <c r="L195" s="191"/>
      <c r="M195" s="67"/>
      <c r="N195" s="20"/>
      <c r="O195" s="20"/>
      <c r="P195" s="20"/>
      <c r="Q195" s="20" t="s">
        <v>447</v>
      </c>
      <c r="R195" s="20"/>
      <c r="S195" s="85"/>
      <c r="T195" s="19"/>
      <c r="U195" s="68"/>
      <c r="V195" s="19"/>
      <c r="W195" s="149"/>
      <c r="X195" s="19"/>
      <c r="Y195" s="19"/>
      <c r="Z195" s="19"/>
      <c r="AA195" s="73"/>
      <c r="AB195" s="19"/>
      <c r="AC195" s="23"/>
      <c r="AD195" s="23"/>
      <c r="AE195" s="23"/>
      <c r="AF195" s="23"/>
      <c r="AG195" s="23"/>
      <c r="AH195" s="23"/>
      <c r="AI195" s="19"/>
      <c r="AJ195" s="19"/>
      <c r="AK195" s="83" t="s">
        <v>1417</v>
      </c>
      <c r="AL195" s="83" t="s">
        <v>430</v>
      </c>
      <c r="AM195" s="86"/>
      <c r="AN195" s="86"/>
      <c r="AO195" s="21"/>
      <c r="AP195" s="116"/>
      <c r="AQ195" s="116"/>
      <c r="AR195" s="118"/>
    </row>
    <row r="196" spans="1:44" s="5" customFormat="1" ht="25.5" x14ac:dyDescent="0.2">
      <c r="A196" s="162">
        <v>168</v>
      </c>
      <c r="B196" s="74"/>
      <c r="C196" s="75"/>
      <c r="D196" s="75"/>
      <c r="E196" s="75"/>
      <c r="F196" s="75"/>
      <c r="G196" s="20"/>
      <c r="H196" s="20"/>
      <c r="I196" s="20"/>
      <c r="J196" s="20"/>
      <c r="K196" s="192" t="s">
        <v>1424</v>
      </c>
      <c r="L196" s="191"/>
      <c r="M196" s="67"/>
      <c r="N196" s="20"/>
      <c r="O196" s="20"/>
      <c r="P196" s="20"/>
      <c r="Q196" s="20" t="s">
        <v>435</v>
      </c>
      <c r="R196" s="20"/>
      <c r="S196" s="85"/>
      <c r="T196" s="19"/>
      <c r="U196" s="68"/>
      <c r="V196" s="19"/>
      <c r="W196" s="149"/>
      <c r="X196" s="19"/>
      <c r="Y196" s="19"/>
      <c r="Z196" s="19"/>
      <c r="AA196" s="73"/>
      <c r="AB196" s="19"/>
      <c r="AC196" s="23"/>
      <c r="AD196" s="23"/>
      <c r="AE196" s="23"/>
      <c r="AF196" s="23"/>
      <c r="AG196" s="23"/>
      <c r="AH196" s="23"/>
      <c r="AI196" s="19"/>
      <c r="AJ196" s="19"/>
      <c r="AK196" s="83" t="s">
        <v>1418</v>
      </c>
      <c r="AL196" s="83" t="s">
        <v>430</v>
      </c>
      <c r="AM196" s="86"/>
      <c r="AN196" s="86"/>
      <c r="AO196" s="21"/>
      <c r="AP196" s="116"/>
      <c r="AQ196" s="116"/>
      <c r="AR196" s="118"/>
    </row>
    <row r="197" spans="1:44" s="5" customFormat="1" ht="25.5" x14ac:dyDescent="0.2">
      <c r="A197" s="162">
        <v>169</v>
      </c>
      <c r="B197" s="74"/>
      <c r="C197" s="75"/>
      <c r="D197" s="75"/>
      <c r="E197" s="75"/>
      <c r="F197" s="75"/>
      <c r="G197" s="20"/>
      <c r="H197" s="20"/>
      <c r="I197" s="20"/>
      <c r="J197" s="20"/>
      <c r="K197" s="192" t="s">
        <v>1424</v>
      </c>
      <c r="L197" s="191"/>
      <c r="M197" s="67"/>
      <c r="N197" s="20"/>
      <c r="O197" s="20"/>
      <c r="P197" s="20"/>
      <c r="Q197" s="20" t="s">
        <v>447</v>
      </c>
      <c r="R197" s="20"/>
      <c r="S197" s="85"/>
      <c r="T197" s="19"/>
      <c r="U197" s="68"/>
      <c r="V197" s="19"/>
      <c r="W197" s="149"/>
      <c r="X197" s="19"/>
      <c r="Y197" s="19"/>
      <c r="Z197" s="19"/>
      <c r="AA197" s="73"/>
      <c r="AB197" s="19"/>
      <c r="AC197" s="23"/>
      <c r="AD197" s="23"/>
      <c r="AE197" s="23"/>
      <c r="AF197" s="23"/>
      <c r="AG197" s="23"/>
      <c r="AH197" s="23"/>
      <c r="AI197" s="19"/>
      <c r="AJ197" s="19"/>
      <c r="AK197" s="83" t="s">
        <v>1419</v>
      </c>
      <c r="AL197" s="83" t="s">
        <v>430</v>
      </c>
      <c r="AM197" s="86"/>
      <c r="AN197" s="86"/>
      <c r="AO197" s="21"/>
      <c r="AP197" s="116"/>
      <c r="AQ197" s="116"/>
      <c r="AR197" s="118"/>
    </row>
    <row r="198" spans="1:44" s="5" customFormat="1" ht="25.5" x14ac:dyDescent="0.2">
      <c r="A198" s="162">
        <v>170</v>
      </c>
      <c r="B198" s="74"/>
      <c r="C198" s="75"/>
      <c r="D198" s="75"/>
      <c r="E198" s="75"/>
      <c r="F198" s="75"/>
      <c r="G198" s="20"/>
      <c r="H198" s="20"/>
      <c r="I198" s="20"/>
      <c r="J198" s="20"/>
      <c r="K198" s="192" t="s">
        <v>1424</v>
      </c>
      <c r="L198" s="191"/>
      <c r="M198" s="67"/>
      <c r="N198" s="20"/>
      <c r="O198" s="20"/>
      <c r="P198" s="20"/>
      <c r="Q198" s="20" t="s">
        <v>447</v>
      </c>
      <c r="R198" s="20"/>
      <c r="S198" s="85"/>
      <c r="T198" s="19"/>
      <c r="U198" s="68"/>
      <c r="V198" s="19"/>
      <c r="W198" s="149"/>
      <c r="X198" s="19"/>
      <c r="Y198" s="19"/>
      <c r="Z198" s="19"/>
      <c r="AA198" s="73"/>
      <c r="AB198" s="19"/>
      <c r="AC198" s="23"/>
      <c r="AD198" s="23"/>
      <c r="AE198" s="23"/>
      <c r="AF198" s="23"/>
      <c r="AG198" s="23"/>
      <c r="AH198" s="23"/>
      <c r="AI198" s="19"/>
      <c r="AJ198" s="19"/>
      <c r="AK198" s="83" t="s">
        <v>1420</v>
      </c>
      <c r="AL198" s="83" t="s">
        <v>430</v>
      </c>
      <c r="AM198" s="86"/>
      <c r="AN198" s="86"/>
      <c r="AO198" s="21"/>
      <c r="AP198" s="116"/>
      <c r="AQ198" s="116"/>
      <c r="AR198" s="118"/>
    </row>
    <row r="199" spans="1:44" s="5" customFormat="1" ht="25.5" x14ac:dyDescent="0.2">
      <c r="A199" s="162">
        <v>171</v>
      </c>
      <c r="B199" s="74"/>
      <c r="C199" s="75"/>
      <c r="D199" s="75"/>
      <c r="E199" s="75"/>
      <c r="F199" s="75"/>
      <c r="G199" s="20"/>
      <c r="H199" s="20"/>
      <c r="I199" s="20"/>
      <c r="J199" s="20"/>
      <c r="K199" s="192" t="s">
        <v>1424</v>
      </c>
      <c r="L199" s="191"/>
      <c r="M199" s="67"/>
      <c r="N199" s="20"/>
      <c r="O199" s="20"/>
      <c r="P199" s="20"/>
      <c r="Q199" s="20" t="s">
        <v>936</v>
      </c>
      <c r="R199" s="20"/>
      <c r="S199" s="85"/>
      <c r="T199" s="19"/>
      <c r="U199" s="68"/>
      <c r="V199" s="19"/>
      <c r="W199" s="149"/>
      <c r="X199" s="19"/>
      <c r="Y199" s="19"/>
      <c r="Z199" s="19"/>
      <c r="AA199" s="73"/>
      <c r="AB199" s="19"/>
      <c r="AC199" s="23"/>
      <c r="AD199" s="23"/>
      <c r="AE199" s="23"/>
      <c r="AF199" s="23"/>
      <c r="AG199" s="23"/>
      <c r="AH199" s="23"/>
      <c r="AI199" s="19"/>
      <c r="AJ199" s="19"/>
      <c r="AK199" s="83" t="s">
        <v>1421</v>
      </c>
      <c r="AL199" s="83" t="s">
        <v>430</v>
      </c>
      <c r="AM199" s="86"/>
      <c r="AN199" s="86"/>
      <c r="AO199" s="21"/>
      <c r="AP199" s="116"/>
      <c r="AQ199" s="116"/>
      <c r="AR199" s="118"/>
    </row>
    <row r="200" spans="1:44" s="5" customFormat="1" ht="25.5" x14ac:dyDescent="0.2">
      <c r="A200" s="162">
        <v>172</v>
      </c>
      <c r="B200" s="74"/>
      <c r="C200" s="75"/>
      <c r="D200" s="75"/>
      <c r="E200" s="75"/>
      <c r="F200" s="75"/>
      <c r="G200" s="20"/>
      <c r="H200" s="20"/>
      <c r="I200" s="20"/>
      <c r="J200" s="20"/>
      <c r="K200" s="192" t="s">
        <v>1424</v>
      </c>
      <c r="L200" s="191"/>
      <c r="M200" s="67"/>
      <c r="N200" s="20"/>
      <c r="O200" s="20"/>
      <c r="P200" s="20"/>
      <c r="Q200" s="20" t="s">
        <v>504</v>
      </c>
      <c r="R200" s="20"/>
      <c r="S200" s="85"/>
      <c r="T200" s="19"/>
      <c r="U200" s="68"/>
      <c r="V200" s="19"/>
      <c r="W200" s="149"/>
      <c r="X200" s="19"/>
      <c r="Y200" s="19"/>
      <c r="Z200" s="19"/>
      <c r="AA200" s="73"/>
      <c r="AB200" s="19"/>
      <c r="AC200" s="23"/>
      <c r="AD200" s="23"/>
      <c r="AE200" s="23"/>
      <c r="AF200" s="23"/>
      <c r="AG200" s="23"/>
      <c r="AH200" s="23"/>
      <c r="AI200" s="19"/>
      <c r="AJ200" s="19"/>
      <c r="AK200" s="83" t="s">
        <v>1422</v>
      </c>
      <c r="AL200" s="83" t="s">
        <v>430</v>
      </c>
      <c r="AM200" s="86"/>
      <c r="AN200" s="86"/>
      <c r="AO200" s="21"/>
      <c r="AP200" s="116"/>
      <c r="AQ200" s="116"/>
      <c r="AR200" s="118"/>
    </row>
    <row r="201" spans="1:44" s="5" customFormat="1" ht="25.5" x14ac:dyDescent="0.2">
      <c r="A201" s="162">
        <v>173</v>
      </c>
      <c r="B201" s="74"/>
      <c r="C201" s="75"/>
      <c r="D201" s="75"/>
      <c r="E201" s="75"/>
      <c r="F201" s="75"/>
      <c r="G201" s="20"/>
      <c r="H201" s="20"/>
      <c r="I201" s="20"/>
      <c r="J201" s="20"/>
      <c r="K201" s="192" t="s">
        <v>1093</v>
      </c>
      <c r="L201" s="197">
        <v>1</v>
      </c>
      <c r="M201" s="67"/>
      <c r="N201" s="20"/>
      <c r="O201" s="20"/>
      <c r="P201" s="20"/>
      <c r="Q201" s="20" t="s">
        <v>943</v>
      </c>
      <c r="R201" s="20"/>
      <c r="S201" s="85"/>
      <c r="T201" s="19"/>
      <c r="U201" s="68"/>
      <c r="V201" s="19"/>
      <c r="W201" s="149"/>
      <c r="X201" s="19"/>
      <c r="Y201" s="19"/>
      <c r="Z201" s="19"/>
      <c r="AA201" s="73"/>
      <c r="AB201" s="19"/>
      <c r="AC201" s="23"/>
      <c r="AD201" s="23"/>
      <c r="AE201" s="23"/>
      <c r="AF201" s="23"/>
      <c r="AG201" s="23"/>
      <c r="AH201" s="23"/>
      <c r="AI201" s="19"/>
      <c r="AJ201" s="19"/>
      <c r="AK201" s="83" t="s">
        <v>1423</v>
      </c>
      <c r="AL201" s="83" t="s">
        <v>359</v>
      </c>
      <c r="AM201" s="86"/>
      <c r="AN201" s="86"/>
      <c r="AO201" s="21"/>
      <c r="AP201" s="116"/>
      <c r="AQ201" s="116"/>
      <c r="AR201" s="118"/>
    </row>
  </sheetData>
  <autoFilter ref="A2:AR201"/>
  <mergeCells count="1">
    <mergeCell ref="AK1:AR1"/>
  </mergeCells>
  <phoneticPr fontId="0" type="noConversion"/>
  <dataValidations count="13">
    <dataValidation type="list" allowBlank="1" showInputMessage="1" showErrorMessage="1" sqref="S3 S66 S134 W3:W142 W169:W201">
      <formula1>"Yes"</formula1>
    </dataValidation>
    <dataValidation showInputMessage="1" showErrorMessage="1" sqref="R15 P5 O4:O65 P105 R78 P71 P68 P94:P97 P84 P113 P99 P101 O67:O133 P136 AK169:AN201 O169:O201 O135:O142 AK3:AN142"/>
    <dataValidation type="list" showInputMessage="1" showErrorMessage="1" sqref="AI4:AI65 AJ3:AJ89 AI67:AI89 AI90:AJ133 AI135:AI139 AJ134:AJ139 AI140:AJ142 AI169:AJ201 K159:K160">
      <formula1>"Yes,No"</formula1>
    </dataValidation>
    <dataValidation type="list" allowBlank="1" showInputMessage="1" showErrorMessage="1" sqref="AF3:AF15 AF17:AF78 AF80:AF142 AG3:AG142 AF169:AG201">
      <formula1>"retracted,withdrawn"</formula1>
    </dataValidation>
    <dataValidation type="list" allowBlank="1" showInputMessage="1" showErrorMessage="1" sqref="AF16 AF79">
      <formula1>"retracted,withdrawn,resolved"</formula1>
    </dataValidation>
    <dataValidation type="list" showInputMessage="1" showErrorMessage="1" sqref="AI3 AI66 AI134">
      <formula1>"Yes,No,Pre"</formula1>
    </dataValidation>
    <dataValidation type="list" showInputMessage="1" showErrorMessage="1" sqref="AP3:AQ142 AP169:AQ201">
      <formula1>"ARB,CCOW,CDS,CQ,Ed,EHR,FM,M and M,M and M/ CMETs,M and M/ Templates,M and M/ Tooling,MedRec,OO,PA,PC,PM,Publishing,RCRIM,Sched,StructDocs,Implementation,Vocab"</formula1>
    </dataValidation>
    <dataValidation type="list" showInputMessage="1" showErrorMessage="1" sqref="Y3:Y142 Y169:Y201 Y147:Y157">
      <formula1>dispositionstatus</formula1>
    </dataValidation>
    <dataValidation type="list" allowBlank="1" showInputMessage="1" showErrorMessage="1" sqref="S4:S65 S67:S133 S135:S142 S169:S201">
      <formula1>"Yes,No"</formula1>
    </dataValidation>
    <dataValidation type="list" allowBlank="1" showInputMessage="1" showErrorMessage="1" sqref="U3:U142 U169:U201">
      <formula1>"NextCall,FutureCall,Deferred,MonQ1,MonQ2,MonQ3,MonQ4,TueQ1,TueQ2,TueQ3,TueQ4,WedQ1,WedQ2,WedQ3,WedQ4,ThurQ1,ThurQ2,ThurQ3,ThurQ4,FriQ1,FriQ2"</formula1>
    </dataValidation>
    <dataValidation type="list" showInputMessage="1" showErrorMessage="1" sqref="E148:E153 K3:K142 K169:K201 L169:L178 L191:L200">
      <formula1>"NEG,A-A,A-S,A-T,A-Q,A-C"</formula1>
    </dataValidation>
    <dataValidation type="list" showInputMessage="1" showErrorMessage="1" sqref="M3:M142 M169:M201">
      <formula1>"Correction,Clarification,Enhancement"</formula1>
    </dataValidation>
    <dataValidation type="list" allowBlank="1" showInputMessage="1" showErrorMessage="1" sqref="G3:G142 G169:G201">
      <formula1>"AD,AR,CT,DA,DM,HD,IN,MT,RI,RM,SC,SD,SM,SN,SS,ST,TE,TP,UD,XD,XS,??,BLANK"</formula1>
    </dataValidation>
  </dataValidations>
  <hyperlinks>
    <hyperlink ref="B2" location="Instructions!R8C2" display="Ballot"/>
    <hyperlink ref="K2" location="Type" display="Vote and Type"/>
    <hyperlink ref="O2" location="Existing_Wording" display="Existing Wording"/>
    <hyperlink ref="P2" location="Proposed_Wording" display="Proposed Wording"/>
    <hyperlink ref="Q2" location="Comments" display="Comments"/>
    <hyperlink ref="Z2" location="Instructions!R54C2" display="Instructions!R54C2"/>
    <hyperlink ref="A2" location="NumberID" display="Number"/>
    <hyperlink ref="X2" location="Disposition_Committee" display="Disposition Committee"/>
    <hyperlink ref="AI2" location="Instructions!R61C2" display="Change Applied"/>
    <hyperlink ref="AC2:AE2" location="For_Against_Abstain" display="For"/>
    <hyperlink ref="AF2" location="Instructions!B60" display="Retracted / Withdrawn"/>
    <hyperlink ref="AJ2" location="Instructions!R62C2" display="Substantive Change"/>
    <hyperlink ref="AK2" location="SubmittedBy" display="Submitted By"/>
    <hyperlink ref="AL2" location="SubmitterOrganization" display="Submitted by organization"/>
    <hyperlink ref="AM2" location="OnBehalfOf" display="On behalf of"/>
    <hyperlink ref="Y2" location="'Instructions Cont..'!R1C1" display="Disposition"/>
    <hyperlink ref="T2" location="commentgroup" display="Comment grouping"/>
    <hyperlink ref="S2" location="ResReq" display="In person resolution requested?"/>
    <hyperlink ref="AN2" location="OnBehalfOf" display="On Behalf of Email"/>
    <hyperlink ref="AO2" location="ID" display="Submitter Tracking ID"/>
    <hyperlink ref="AH2" location="Instructions!R60C2" display="Responsible Person"/>
    <hyperlink ref="J2" location="Instructions!R40C2" display="URL"/>
    <hyperlink ref="AB2" location="Instructions!R56C2" display="Mover / seconder"/>
    <hyperlink ref="N2" location="Instructions!R42C2" display="Tracker #"/>
    <hyperlink ref="R2" location="Instructions!R15C2" display="Summary"/>
    <hyperlink ref="V2" location="Instructions!B53" display="Triage Note"/>
    <hyperlink ref="C2" location="Instructions!R9C2" display="Chapter"/>
    <hyperlink ref="D2" location="Instructions!R10C2" display="Section"/>
    <hyperlink ref="E2" location="Instructions!R11C2" display="Page #"/>
    <hyperlink ref="F2" location="Instructions!R2C12" display="Line #"/>
    <hyperlink ref="G2" location="Instructions!R13C2" display="Artifact ID"/>
    <hyperlink ref="H2" location="Instructions!R38C2" display="Resource(s)"/>
    <hyperlink ref="I2" location="Instructions!R39C2" display="HTML Page name"/>
    <hyperlink ref="W2" location="Instructions!R43C2" display="Pubs"/>
    <hyperlink ref="AC2" location="Instructions!R56C2" display="For "/>
    <hyperlink ref="AA2" location="Instructions!R55C2" display="Disposition/Retract/ Withdrawal Date"/>
    <hyperlink ref="AD2" location="Instructions!R56C2" display="Against"/>
    <hyperlink ref="AE2" location="Instructions!R56C2" display="Abstain"/>
    <hyperlink ref="AG2" location="Instructions!R59C2" display="Disposition External Organization"/>
    <hyperlink ref="AP2" location="ComTime" display="Referred To"/>
    <hyperlink ref="AQ2" location="Instructions!R70C2" display="Received From"/>
    <hyperlink ref="AR2" location="Instructions!R71C2" display="Notes"/>
    <hyperlink ref="AP2:AR2" location="Instructions!R69C2" display="Referred To"/>
    <hyperlink ref="U2" location="Instructions!B52" display="Schedule"/>
    <hyperlink ref="M2" location="Instructions!B43" display="Sub-category"/>
  </hyperlinks>
  <pageMargins left="0.75" right="0.75" top="1" bottom="1" header="0.5" footer="0.5"/>
  <pageSetup scale="80" orientation="landscape" horizontalDpi="4294967294" verticalDpi="4294967294" r:id="rId1"/>
  <headerFooter>
    <oddHeader>&amp;C&amp;"Arial,Bold"&amp;14V3 Ballot Submission/Resolution Form</oddHeader>
    <oddFooter>&amp;L&amp;F [&amp;A]&amp;C&amp;P&amp;RMarch 2003</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M75"/>
  <sheetViews>
    <sheetView topLeftCell="A46" workbookViewId="0">
      <selection activeCell="B46" sqref="B46"/>
    </sheetView>
  </sheetViews>
  <sheetFormatPr defaultColWidth="8.7109375" defaultRowHeight="12.75" x14ac:dyDescent="0.2"/>
  <cols>
    <col min="1" max="1" width="1.42578125" customWidth="1"/>
    <col min="2" max="2" width="29.7109375" customWidth="1"/>
    <col min="3" max="3" width="11.140625" style="43" customWidth="1"/>
    <col min="4" max="6" width="9.140625" style="43" customWidth="1"/>
    <col min="7" max="7" width="12.7109375" style="43" customWidth="1"/>
    <col min="8" max="8" width="15" style="43" customWidth="1"/>
    <col min="9" max="9" width="19.42578125" style="43" customWidth="1"/>
    <col min="10" max="10" width="43.28515625" style="105" customWidth="1"/>
  </cols>
  <sheetData>
    <row r="1" spans="2:13" ht="13.5" thickBot="1" x14ac:dyDescent="0.25">
      <c r="H1" s="322" t="s">
        <v>27</v>
      </c>
      <c r="I1" s="322"/>
    </row>
    <row r="2" spans="2:13" ht="15.75" x14ac:dyDescent="0.25">
      <c r="B2" s="22" t="s">
        <v>28</v>
      </c>
      <c r="C2" s="44"/>
      <c r="D2" s="44"/>
      <c r="E2" s="44"/>
      <c r="F2" s="44"/>
      <c r="G2" s="44"/>
      <c r="H2" s="44"/>
      <c r="I2" s="45"/>
    </row>
    <row r="3" spans="2:13" ht="72" customHeight="1" thickBot="1" x14ac:dyDescent="0.25">
      <c r="B3" s="294" t="s">
        <v>169</v>
      </c>
      <c r="C3" s="295"/>
      <c r="D3" s="295"/>
      <c r="E3" s="295"/>
      <c r="F3" s="295"/>
      <c r="G3" s="295"/>
      <c r="H3" s="295"/>
      <c r="I3" s="296"/>
    </row>
    <row r="4" spans="2:13" ht="375" customHeight="1" thickBot="1" x14ac:dyDescent="0.25">
      <c r="B4" s="323" t="s">
        <v>87</v>
      </c>
      <c r="C4" s="324"/>
      <c r="D4" s="295"/>
      <c r="E4" s="324"/>
      <c r="F4" s="295"/>
      <c r="G4" s="324"/>
      <c r="H4" s="295"/>
      <c r="I4" s="296"/>
    </row>
    <row r="5" spans="2:13" ht="15.75" x14ac:dyDescent="0.25">
      <c r="B5" s="22" t="s">
        <v>29</v>
      </c>
      <c r="C5" s="44"/>
      <c r="D5" s="44"/>
      <c r="E5" s="44"/>
      <c r="F5" s="44"/>
      <c r="G5" s="44"/>
      <c r="H5" s="44"/>
      <c r="I5" s="92"/>
    </row>
    <row r="6" spans="2:13" ht="18" customHeight="1" x14ac:dyDescent="0.2">
      <c r="B6" s="259" t="s">
        <v>48</v>
      </c>
      <c r="C6" s="260"/>
      <c r="D6" s="260"/>
      <c r="E6" s="260"/>
      <c r="F6" s="260"/>
      <c r="G6" s="260"/>
      <c r="H6" s="260"/>
      <c r="I6" s="261"/>
      <c r="J6" s="123" t="s">
        <v>177</v>
      </c>
      <c r="K6" s="4"/>
      <c r="L6" s="4"/>
      <c r="M6" s="3"/>
    </row>
    <row r="7" spans="2:13" ht="18" customHeight="1" x14ac:dyDescent="0.2">
      <c r="B7" s="108" t="s">
        <v>178</v>
      </c>
      <c r="C7" s="325" t="s">
        <v>57</v>
      </c>
      <c r="D7" s="326"/>
      <c r="E7" s="326"/>
      <c r="F7" s="326"/>
      <c r="G7" s="326"/>
      <c r="H7" s="326"/>
      <c r="I7" s="326"/>
      <c r="J7" s="91" t="s">
        <v>89</v>
      </c>
      <c r="K7" s="4"/>
      <c r="L7" s="4"/>
      <c r="M7" s="3"/>
    </row>
    <row r="8" spans="2:13" ht="108" customHeight="1" x14ac:dyDescent="0.2">
      <c r="B8" s="39" t="s">
        <v>179</v>
      </c>
      <c r="C8" s="251" t="s">
        <v>90</v>
      </c>
      <c r="D8" s="320"/>
      <c r="E8" s="320"/>
      <c r="F8" s="320"/>
      <c r="G8" s="320"/>
      <c r="H8" s="320"/>
      <c r="I8" s="321"/>
      <c r="J8" s="124" t="s">
        <v>89</v>
      </c>
      <c r="K8" s="4"/>
      <c r="L8" s="4"/>
      <c r="M8" s="4"/>
    </row>
    <row r="9" spans="2:13" ht="24.75" customHeight="1" x14ac:dyDescent="0.2">
      <c r="B9" s="39" t="s">
        <v>180</v>
      </c>
      <c r="C9" s="251" t="s">
        <v>92</v>
      </c>
      <c r="D9" s="320"/>
      <c r="E9" s="320"/>
      <c r="F9" s="320"/>
      <c r="G9" s="320"/>
      <c r="H9" s="320"/>
      <c r="I9" s="321"/>
      <c r="J9" s="130" t="s">
        <v>215</v>
      </c>
      <c r="K9" s="4"/>
      <c r="L9" s="4"/>
      <c r="M9" s="4"/>
    </row>
    <row r="10" spans="2:13" ht="24.75" customHeight="1" x14ac:dyDescent="0.2">
      <c r="B10" s="39" t="s">
        <v>181</v>
      </c>
      <c r="C10" s="320" t="s">
        <v>44</v>
      </c>
      <c r="D10" s="320"/>
      <c r="E10" s="320"/>
      <c r="F10" s="320"/>
      <c r="G10" s="320"/>
      <c r="H10" s="320"/>
      <c r="I10" s="321"/>
      <c r="J10" s="124" t="s">
        <v>216</v>
      </c>
      <c r="K10" s="4"/>
      <c r="L10" s="4"/>
      <c r="M10" s="4"/>
    </row>
    <row r="11" spans="2:13" ht="24.75" customHeight="1" x14ac:dyDescent="0.2">
      <c r="B11" s="39" t="s">
        <v>182</v>
      </c>
      <c r="C11" s="251" t="s">
        <v>142</v>
      </c>
      <c r="D11" s="320"/>
      <c r="E11" s="320"/>
      <c r="F11" s="320"/>
      <c r="G11" s="320"/>
      <c r="H11" s="320"/>
      <c r="I11" s="321"/>
      <c r="J11" s="124" t="s">
        <v>215</v>
      </c>
      <c r="K11" s="4"/>
      <c r="L11" s="4"/>
      <c r="M11" s="4"/>
    </row>
    <row r="12" spans="2:13" ht="37.5" customHeight="1" x14ac:dyDescent="0.2">
      <c r="B12" s="39" t="s">
        <v>183</v>
      </c>
      <c r="C12" s="251" t="s">
        <v>143</v>
      </c>
      <c r="D12" s="320"/>
      <c r="E12" s="320"/>
      <c r="F12" s="320"/>
      <c r="G12" s="320"/>
      <c r="H12" s="320"/>
      <c r="I12" s="321"/>
      <c r="J12" s="124" t="s">
        <v>217</v>
      </c>
      <c r="K12" s="4"/>
      <c r="L12" s="4"/>
      <c r="M12" s="4"/>
    </row>
    <row r="13" spans="2:13" ht="25.5" customHeight="1" x14ac:dyDescent="0.2">
      <c r="B13" s="93" t="s">
        <v>184</v>
      </c>
      <c r="C13" s="327" t="s">
        <v>93</v>
      </c>
      <c r="D13" s="328"/>
      <c r="E13" s="328"/>
      <c r="F13" s="328"/>
      <c r="G13" s="328"/>
      <c r="H13" s="328"/>
      <c r="I13" s="329"/>
      <c r="J13" s="124" t="s">
        <v>91</v>
      </c>
      <c r="K13" s="4"/>
      <c r="L13" s="4"/>
      <c r="M13" s="4"/>
    </row>
    <row r="14" spans="2:13" x14ac:dyDescent="0.2">
      <c r="B14" s="94"/>
      <c r="C14" s="95" t="s">
        <v>94</v>
      </c>
      <c r="D14" s="297" t="s">
        <v>95</v>
      </c>
      <c r="E14" s="298"/>
      <c r="F14" s="298"/>
      <c r="G14" s="298"/>
      <c r="H14" s="298"/>
      <c r="I14" s="96"/>
      <c r="J14" s="124"/>
      <c r="K14" s="4"/>
      <c r="L14" s="4"/>
      <c r="M14" s="4"/>
    </row>
    <row r="15" spans="2:13" x14ac:dyDescent="0.2">
      <c r="B15" s="94"/>
      <c r="C15" s="95" t="s">
        <v>96</v>
      </c>
      <c r="D15" s="297" t="s">
        <v>97</v>
      </c>
      <c r="E15" s="298"/>
      <c r="F15" s="298"/>
      <c r="G15" s="298"/>
      <c r="H15" s="298"/>
      <c r="I15" s="96"/>
      <c r="J15" s="124"/>
      <c r="K15" s="4"/>
      <c r="L15" s="4"/>
      <c r="M15" s="4"/>
    </row>
    <row r="16" spans="2:13" x14ac:dyDescent="0.2">
      <c r="B16" s="94"/>
      <c r="C16" s="95" t="s">
        <v>98</v>
      </c>
      <c r="D16" s="256" t="s">
        <v>99</v>
      </c>
      <c r="E16" s="299"/>
      <c r="F16" s="299"/>
      <c r="G16" s="299"/>
      <c r="H16" s="300"/>
      <c r="I16" s="96"/>
      <c r="J16" s="124"/>
      <c r="K16" s="4"/>
      <c r="L16" s="4"/>
      <c r="M16" s="4"/>
    </row>
    <row r="17" spans="2:13" x14ac:dyDescent="0.2">
      <c r="B17" s="94"/>
      <c r="C17" s="95" t="s">
        <v>100</v>
      </c>
      <c r="D17" s="256" t="s">
        <v>101</v>
      </c>
      <c r="E17" s="299"/>
      <c r="F17" s="299"/>
      <c r="G17" s="299"/>
      <c r="H17" s="300"/>
      <c r="I17" s="96"/>
      <c r="J17" s="124"/>
      <c r="K17" s="4"/>
      <c r="L17" s="4"/>
      <c r="M17" s="4"/>
    </row>
    <row r="18" spans="2:13" x14ac:dyDescent="0.2">
      <c r="B18" s="94"/>
      <c r="C18" s="95" t="s">
        <v>102</v>
      </c>
      <c r="D18" s="297" t="s">
        <v>103</v>
      </c>
      <c r="E18" s="298"/>
      <c r="F18" s="298"/>
      <c r="G18" s="298"/>
      <c r="H18" s="298"/>
      <c r="I18" s="96"/>
      <c r="J18" s="124"/>
      <c r="K18" s="4"/>
      <c r="L18" s="4"/>
      <c r="M18" s="4"/>
    </row>
    <row r="19" spans="2:13" x14ac:dyDescent="0.2">
      <c r="B19" s="94"/>
      <c r="C19" s="95" t="s">
        <v>104</v>
      </c>
      <c r="D19" s="297" t="s">
        <v>105</v>
      </c>
      <c r="E19" s="298"/>
      <c r="F19" s="298"/>
      <c r="G19" s="298"/>
      <c r="H19" s="298"/>
      <c r="I19" s="96"/>
      <c r="J19" s="124"/>
      <c r="K19" s="4"/>
      <c r="L19" s="4"/>
      <c r="M19" s="4"/>
    </row>
    <row r="20" spans="2:13" x14ac:dyDescent="0.2">
      <c r="B20" s="94"/>
      <c r="C20" s="97" t="s">
        <v>106</v>
      </c>
      <c r="D20" s="298" t="s">
        <v>107</v>
      </c>
      <c r="E20" s="298"/>
      <c r="F20" s="298"/>
      <c r="G20" s="298"/>
      <c r="H20" s="298"/>
      <c r="I20" s="96"/>
      <c r="J20" s="124"/>
      <c r="K20" s="4"/>
      <c r="L20" s="4"/>
      <c r="M20" s="4"/>
    </row>
    <row r="21" spans="2:13" x14ac:dyDescent="0.2">
      <c r="B21" s="94"/>
      <c r="C21" s="97" t="s">
        <v>108</v>
      </c>
      <c r="D21" s="301" t="s">
        <v>109</v>
      </c>
      <c r="E21" s="272"/>
      <c r="F21" s="272"/>
      <c r="G21" s="272"/>
      <c r="H21" s="293"/>
      <c r="I21" s="96"/>
      <c r="J21" s="124"/>
      <c r="K21" s="4"/>
      <c r="L21" s="4"/>
      <c r="M21" s="4"/>
    </row>
    <row r="22" spans="2:13" x14ac:dyDescent="0.2">
      <c r="B22" s="94"/>
      <c r="C22" s="95" t="s">
        <v>110</v>
      </c>
      <c r="D22" s="256" t="s">
        <v>111</v>
      </c>
      <c r="E22" s="299"/>
      <c r="F22" s="299"/>
      <c r="G22" s="299"/>
      <c r="H22" s="300"/>
      <c r="I22" s="96"/>
      <c r="J22" s="124"/>
      <c r="K22" s="4"/>
      <c r="L22" s="4"/>
      <c r="M22" s="4"/>
    </row>
    <row r="23" spans="2:13" x14ac:dyDescent="0.2">
      <c r="B23" s="94"/>
      <c r="C23" s="95" t="s">
        <v>112</v>
      </c>
      <c r="D23" s="256" t="s">
        <v>113</v>
      </c>
      <c r="E23" s="272"/>
      <c r="F23" s="272"/>
      <c r="G23" s="272"/>
      <c r="H23" s="293"/>
      <c r="I23" s="96"/>
      <c r="J23" s="124"/>
      <c r="K23" s="4"/>
      <c r="L23" s="4"/>
      <c r="M23" s="4"/>
    </row>
    <row r="24" spans="2:13" x14ac:dyDescent="0.2">
      <c r="B24" s="94"/>
      <c r="C24" s="95" t="s">
        <v>114</v>
      </c>
      <c r="D24" s="256" t="s">
        <v>115</v>
      </c>
      <c r="E24" s="299"/>
      <c r="F24" s="299"/>
      <c r="G24" s="299"/>
      <c r="H24" s="300"/>
      <c r="I24" s="96"/>
      <c r="J24" s="124"/>
      <c r="K24" s="4"/>
      <c r="L24" s="4"/>
      <c r="M24" s="4"/>
    </row>
    <row r="25" spans="2:13" x14ac:dyDescent="0.2">
      <c r="B25" s="94"/>
      <c r="C25" s="95" t="s">
        <v>116</v>
      </c>
      <c r="D25" s="256" t="s">
        <v>117</v>
      </c>
      <c r="E25" s="299"/>
      <c r="F25" s="299"/>
      <c r="G25" s="299"/>
      <c r="H25" s="300"/>
      <c r="I25" s="96"/>
      <c r="J25" s="124"/>
      <c r="K25" s="4"/>
      <c r="L25" s="4"/>
      <c r="M25" s="4"/>
    </row>
    <row r="26" spans="2:13" x14ac:dyDescent="0.2">
      <c r="B26" s="94"/>
      <c r="C26" s="95" t="s">
        <v>118</v>
      </c>
      <c r="D26" s="256" t="s">
        <v>119</v>
      </c>
      <c r="E26" s="299"/>
      <c r="F26" s="299"/>
      <c r="G26" s="299"/>
      <c r="H26" s="300"/>
      <c r="I26" s="96"/>
      <c r="J26" s="124"/>
      <c r="K26" s="4"/>
      <c r="L26" s="4"/>
      <c r="M26" s="4"/>
    </row>
    <row r="27" spans="2:13" x14ac:dyDescent="0.2">
      <c r="B27" s="94"/>
      <c r="C27" s="95" t="s">
        <v>120</v>
      </c>
      <c r="D27" s="256" t="s">
        <v>121</v>
      </c>
      <c r="E27" s="299"/>
      <c r="F27" s="299"/>
      <c r="G27" s="299"/>
      <c r="H27" s="300"/>
      <c r="I27" s="96"/>
      <c r="J27" s="124"/>
      <c r="K27" s="4"/>
      <c r="L27" s="4"/>
      <c r="M27" s="4"/>
    </row>
    <row r="28" spans="2:13" x14ac:dyDescent="0.2">
      <c r="B28" s="94"/>
      <c r="C28" s="95" t="s">
        <v>122</v>
      </c>
      <c r="D28" s="256" t="s">
        <v>123</v>
      </c>
      <c r="E28" s="299"/>
      <c r="F28" s="299"/>
      <c r="G28" s="299"/>
      <c r="H28" s="300"/>
      <c r="I28" s="96"/>
      <c r="J28" s="124"/>
      <c r="K28" s="4"/>
      <c r="L28" s="4"/>
      <c r="M28" s="4"/>
    </row>
    <row r="29" spans="2:13" x14ac:dyDescent="0.2">
      <c r="B29" s="94"/>
      <c r="C29" s="97" t="s">
        <v>124</v>
      </c>
      <c r="D29" s="301" t="s">
        <v>125</v>
      </c>
      <c r="E29" s="272"/>
      <c r="F29" s="272"/>
      <c r="G29" s="272"/>
      <c r="H29" s="293"/>
      <c r="I29" s="96"/>
      <c r="J29" s="124"/>
      <c r="K29" s="4"/>
      <c r="L29" s="4"/>
      <c r="M29" s="4"/>
    </row>
    <row r="30" spans="2:13" x14ac:dyDescent="0.2">
      <c r="B30" s="94"/>
      <c r="C30" s="95" t="s">
        <v>126</v>
      </c>
      <c r="D30" s="256" t="s">
        <v>127</v>
      </c>
      <c r="E30" s="299"/>
      <c r="F30" s="299"/>
      <c r="G30" s="299"/>
      <c r="H30" s="300"/>
      <c r="I30" s="96"/>
      <c r="J30" s="124"/>
      <c r="K30" s="4"/>
      <c r="L30" s="4"/>
      <c r="M30" s="4"/>
    </row>
    <row r="31" spans="2:13" x14ac:dyDescent="0.2">
      <c r="B31" s="94"/>
      <c r="C31" s="95" t="s">
        <v>128</v>
      </c>
      <c r="D31" s="256" t="s">
        <v>129</v>
      </c>
      <c r="E31" s="299"/>
      <c r="F31" s="299"/>
      <c r="G31" s="299"/>
      <c r="H31" s="300"/>
      <c r="I31" s="96"/>
      <c r="J31" s="124"/>
      <c r="K31" s="4"/>
      <c r="L31" s="4"/>
      <c r="M31" s="4"/>
    </row>
    <row r="32" spans="2:13" x14ac:dyDescent="0.2">
      <c r="B32" s="94"/>
      <c r="C32" s="95" t="s">
        <v>130</v>
      </c>
      <c r="D32" s="256" t="s">
        <v>131</v>
      </c>
      <c r="E32" s="299"/>
      <c r="F32" s="299"/>
      <c r="G32" s="299"/>
      <c r="H32" s="300"/>
      <c r="I32" s="96"/>
      <c r="J32" s="124"/>
      <c r="K32" s="4"/>
      <c r="L32" s="4"/>
      <c r="M32" s="4"/>
    </row>
    <row r="33" spans="2:13" x14ac:dyDescent="0.2">
      <c r="B33" s="94"/>
      <c r="C33" s="95" t="s">
        <v>132</v>
      </c>
      <c r="D33" s="256" t="s">
        <v>133</v>
      </c>
      <c r="E33" s="299"/>
      <c r="F33" s="299"/>
      <c r="G33" s="299"/>
      <c r="H33" s="300"/>
      <c r="I33" s="96"/>
      <c r="J33" s="124"/>
      <c r="K33" s="4"/>
      <c r="L33" s="4"/>
      <c r="M33" s="4"/>
    </row>
    <row r="34" spans="2:13" x14ac:dyDescent="0.2">
      <c r="B34" s="94"/>
      <c r="C34" s="95" t="s">
        <v>134</v>
      </c>
      <c r="D34" s="256" t="s">
        <v>135</v>
      </c>
      <c r="E34" s="299"/>
      <c r="F34" s="299"/>
      <c r="G34" s="299"/>
      <c r="H34" s="300"/>
      <c r="I34" s="96"/>
      <c r="J34" s="124"/>
      <c r="K34" s="4"/>
      <c r="L34" s="4"/>
      <c r="M34" s="4"/>
    </row>
    <row r="35" spans="2:13" x14ac:dyDescent="0.2">
      <c r="B35" s="94"/>
      <c r="C35" s="95" t="s">
        <v>136</v>
      </c>
      <c r="D35" s="256" t="s">
        <v>137</v>
      </c>
      <c r="E35" s="299"/>
      <c r="F35" s="299"/>
      <c r="G35" s="299"/>
      <c r="H35" s="300"/>
      <c r="I35" s="96"/>
      <c r="J35" s="124"/>
      <c r="K35" s="4"/>
      <c r="L35" s="4"/>
      <c r="M35" s="4"/>
    </row>
    <row r="36" spans="2:13" x14ac:dyDescent="0.2">
      <c r="B36" s="94"/>
      <c r="C36" s="95" t="s">
        <v>138</v>
      </c>
      <c r="D36" s="297" t="s">
        <v>139</v>
      </c>
      <c r="E36" s="298"/>
      <c r="F36" s="298"/>
      <c r="G36" s="298"/>
      <c r="H36" s="298"/>
      <c r="I36" s="96"/>
      <c r="J36" s="124"/>
      <c r="K36" s="4"/>
      <c r="L36" s="4"/>
      <c r="M36" s="4"/>
    </row>
    <row r="37" spans="2:13" x14ac:dyDescent="0.2">
      <c r="B37" s="98"/>
      <c r="C37" s="99"/>
      <c r="D37" s="99"/>
      <c r="E37" s="99"/>
      <c r="F37" s="99"/>
      <c r="G37" s="99"/>
      <c r="H37" s="99"/>
      <c r="I37" s="96"/>
      <c r="J37" s="124"/>
      <c r="K37" s="4"/>
      <c r="L37" s="4"/>
      <c r="M37" s="4"/>
    </row>
    <row r="38" spans="2:13" ht="45" customHeight="1" x14ac:dyDescent="0.2">
      <c r="B38" s="39" t="s">
        <v>185</v>
      </c>
      <c r="C38" s="256" t="s">
        <v>140</v>
      </c>
      <c r="D38" s="257"/>
      <c r="E38" s="257"/>
      <c r="F38" s="257"/>
      <c r="G38" s="257"/>
      <c r="H38" s="257"/>
      <c r="I38" s="258"/>
      <c r="J38" s="124" t="s">
        <v>144</v>
      </c>
      <c r="K38" s="4"/>
      <c r="L38" s="4"/>
      <c r="M38" s="4"/>
    </row>
    <row r="39" spans="2:13" ht="42.75" customHeight="1" x14ac:dyDescent="0.2">
      <c r="B39" s="39" t="s">
        <v>186</v>
      </c>
      <c r="C39" s="256" t="s">
        <v>141</v>
      </c>
      <c r="D39" s="257"/>
      <c r="E39" s="257"/>
      <c r="F39" s="257"/>
      <c r="G39" s="257"/>
      <c r="H39" s="257"/>
      <c r="I39" s="258"/>
      <c r="J39" s="124" t="s">
        <v>144</v>
      </c>
      <c r="K39" s="4"/>
      <c r="L39" s="4"/>
      <c r="M39" s="4"/>
    </row>
    <row r="40" spans="2:13" ht="24.75" customHeight="1" x14ac:dyDescent="0.2">
      <c r="B40" s="39" t="s">
        <v>187</v>
      </c>
      <c r="C40" s="256" t="s">
        <v>64</v>
      </c>
      <c r="D40" s="257"/>
      <c r="E40" s="257"/>
      <c r="F40" s="257"/>
      <c r="G40" s="257"/>
      <c r="H40" s="257"/>
      <c r="I40" s="258"/>
      <c r="J40" s="124" t="s">
        <v>144</v>
      </c>
      <c r="K40" s="4"/>
      <c r="L40" s="4"/>
      <c r="M40" s="4"/>
    </row>
    <row r="41" spans="2:13" ht="330" customHeight="1" x14ac:dyDescent="0.2">
      <c r="B41" s="38" t="s">
        <v>188</v>
      </c>
      <c r="C41" s="302" t="s">
        <v>60</v>
      </c>
      <c r="D41" s="303"/>
      <c r="E41" s="303"/>
      <c r="F41" s="303"/>
      <c r="G41" s="303"/>
      <c r="H41" s="303"/>
      <c r="I41" s="304"/>
      <c r="J41" s="125" t="s">
        <v>89</v>
      </c>
      <c r="M41" s="4"/>
    </row>
    <row r="42" spans="2:13" ht="130.5" customHeight="1" x14ac:dyDescent="0.2">
      <c r="B42" s="38" t="s">
        <v>189</v>
      </c>
      <c r="C42" s="256" t="s">
        <v>173</v>
      </c>
      <c r="D42" s="257"/>
      <c r="E42" s="257"/>
      <c r="F42" s="257"/>
      <c r="G42" s="257"/>
      <c r="H42" s="257"/>
      <c r="I42" s="258"/>
      <c r="J42" s="125" t="s">
        <v>89</v>
      </c>
      <c r="M42" s="4"/>
    </row>
    <row r="43" spans="2:13" ht="178.5" customHeight="1" x14ac:dyDescent="0.2">
      <c r="B43" s="38" t="s">
        <v>190</v>
      </c>
      <c r="C43" s="256" t="s">
        <v>175</v>
      </c>
      <c r="D43" s="257"/>
      <c r="E43" s="257"/>
      <c r="F43" s="257"/>
      <c r="G43" s="257"/>
      <c r="H43" s="257"/>
      <c r="I43" s="258"/>
      <c r="J43" s="125" t="s">
        <v>144</v>
      </c>
      <c r="M43" s="4"/>
    </row>
    <row r="44" spans="2:13" ht="18" customHeight="1" x14ac:dyDescent="0.2">
      <c r="B44" s="39" t="s">
        <v>220</v>
      </c>
      <c r="C44" s="250" t="s">
        <v>69</v>
      </c>
      <c r="D44" s="251"/>
      <c r="E44" s="251"/>
      <c r="F44" s="251"/>
      <c r="G44" s="251"/>
      <c r="H44" s="251"/>
      <c r="I44" s="252"/>
      <c r="J44" s="125" t="s">
        <v>89</v>
      </c>
      <c r="M44" s="4"/>
    </row>
    <row r="45" spans="2:13" ht="15.75" customHeight="1" x14ac:dyDescent="0.2">
      <c r="B45" s="39" t="s">
        <v>221</v>
      </c>
      <c r="C45" s="250" t="s">
        <v>59</v>
      </c>
      <c r="D45" s="251"/>
      <c r="E45" s="251"/>
      <c r="F45" s="251"/>
      <c r="G45" s="251"/>
      <c r="H45" s="251"/>
      <c r="I45" s="252"/>
      <c r="J45" s="124" t="s">
        <v>89</v>
      </c>
      <c r="M45" s="4"/>
    </row>
    <row r="46" spans="2:13" ht="70.5" customHeight="1" x14ac:dyDescent="0.2">
      <c r="B46" s="38" t="s">
        <v>222</v>
      </c>
      <c r="C46" s="256" t="s">
        <v>174</v>
      </c>
      <c r="D46" s="257"/>
      <c r="E46" s="257"/>
      <c r="F46" s="257"/>
      <c r="G46" s="257"/>
      <c r="H46" s="257"/>
      <c r="I46" s="258"/>
      <c r="J46" s="124" t="s">
        <v>89</v>
      </c>
      <c r="K46" s="4"/>
      <c r="L46" s="4"/>
      <c r="M46" s="4"/>
    </row>
    <row r="47" spans="2:13" ht="52.5" customHeight="1" x14ac:dyDescent="0.2">
      <c r="B47" s="38" t="s">
        <v>223</v>
      </c>
      <c r="C47" s="256" t="s">
        <v>176</v>
      </c>
      <c r="D47" s="257"/>
      <c r="E47" s="257"/>
      <c r="F47" s="257"/>
      <c r="G47" s="257"/>
      <c r="H47" s="257"/>
      <c r="I47" s="258"/>
      <c r="J47" s="124" t="s">
        <v>144</v>
      </c>
      <c r="K47" s="4"/>
      <c r="L47" s="4"/>
      <c r="M47" s="4"/>
    </row>
    <row r="48" spans="2:13" ht="59.25" customHeight="1" x14ac:dyDescent="0.2">
      <c r="B48" s="89" t="s">
        <v>224</v>
      </c>
      <c r="C48" s="271" t="s">
        <v>152</v>
      </c>
      <c r="D48" s="272"/>
      <c r="E48" s="272"/>
      <c r="F48" s="272"/>
      <c r="G48" s="272"/>
      <c r="H48" s="272"/>
      <c r="I48" s="273"/>
      <c r="J48" s="124" t="s">
        <v>89</v>
      </c>
    </row>
    <row r="49" spans="2:13" ht="18" customHeight="1" x14ac:dyDescent="0.2">
      <c r="B49" s="259" t="s">
        <v>70</v>
      </c>
      <c r="C49" s="260"/>
      <c r="D49" s="260"/>
      <c r="E49" s="260"/>
      <c r="F49" s="260"/>
      <c r="G49" s="260"/>
      <c r="H49" s="260"/>
      <c r="I49" s="261"/>
      <c r="J49" s="123"/>
      <c r="K49" s="4"/>
      <c r="L49" s="4"/>
      <c r="M49" s="3"/>
    </row>
    <row r="50" spans="2:13" ht="67.5" customHeight="1" x14ac:dyDescent="0.2">
      <c r="B50" s="109" t="s">
        <v>225</v>
      </c>
      <c r="C50" s="290" t="s">
        <v>159</v>
      </c>
      <c r="D50" s="291"/>
      <c r="E50" s="291"/>
      <c r="F50" s="291"/>
      <c r="G50" s="291"/>
      <c r="H50" s="291"/>
      <c r="I50" s="292"/>
      <c r="J50" s="124" t="s">
        <v>89</v>
      </c>
      <c r="K50" s="4"/>
      <c r="L50" s="4"/>
      <c r="M50" s="3"/>
    </row>
    <row r="51" spans="2:13" x14ac:dyDescent="0.2">
      <c r="B51" s="109" t="s">
        <v>226</v>
      </c>
      <c r="C51" s="290" t="s">
        <v>171</v>
      </c>
      <c r="D51" s="291"/>
      <c r="E51" s="291"/>
      <c r="F51" s="291"/>
      <c r="G51" s="291"/>
      <c r="H51" s="291"/>
      <c r="I51" s="292"/>
      <c r="J51" s="124" t="s">
        <v>89</v>
      </c>
      <c r="K51" s="4"/>
      <c r="L51" s="4"/>
      <c r="M51" s="3"/>
    </row>
    <row r="52" spans="2:13" ht="28.5" customHeight="1" x14ac:dyDescent="0.2">
      <c r="B52" s="36" t="s">
        <v>227</v>
      </c>
      <c r="C52" s="262" t="s">
        <v>73</v>
      </c>
      <c r="D52" s="263"/>
      <c r="E52" s="263"/>
      <c r="F52" s="263"/>
      <c r="G52" s="263"/>
      <c r="H52" s="263"/>
      <c r="I52" s="264"/>
      <c r="J52" s="124" t="s">
        <v>89</v>
      </c>
      <c r="K52" s="4"/>
      <c r="L52" s="4"/>
      <c r="M52" s="4"/>
    </row>
    <row r="53" spans="2:13" ht="39.75" customHeight="1" x14ac:dyDescent="0.2">
      <c r="B53" s="150" t="s">
        <v>228</v>
      </c>
      <c r="C53" s="317" t="s">
        <v>151</v>
      </c>
      <c r="D53" s="318"/>
      <c r="E53" s="318"/>
      <c r="F53" s="318"/>
      <c r="G53" s="318"/>
      <c r="H53" s="318"/>
      <c r="I53" s="319"/>
      <c r="J53" s="125" t="s">
        <v>89</v>
      </c>
      <c r="M53" s="4"/>
    </row>
    <row r="54" spans="2:13" ht="65.25" customHeight="1" x14ac:dyDescent="0.2">
      <c r="B54" s="36" t="s">
        <v>191</v>
      </c>
      <c r="C54" s="262" t="s">
        <v>154</v>
      </c>
      <c r="D54" s="263"/>
      <c r="E54" s="263"/>
      <c r="F54" s="263"/>
      <c r="G54" s="263"/>
      <c r="H54" s="263"/>
      <c r="I54" s="264"/>
      <c r="J54" s="124" t="s">
        <v>89</v>
      </c>
      <c r="K54" s="4"/>
      <c r="L54" s="4"/>
      <c r="M54" s="4"/>
    </row>
    <row r="55" spans="2:13" ht="33.75" customHeight="1" x14ac:dyDescent="0.2">
      <c r="B55" s="36" t="s">
        <v>192</v>
      </c>
      <c r="C55" s="265" t="s">
        <v>22</v>
      </c>
      <c r="D55" s="266"/>
      <c r="E55" s="266"/>
      <c r="F55" s="266"/>
      <c r="G55" s="266"/>
      <c r="H55" s="266"/>
      <c r="I55" s="267"/>
      <c r="J55" s="124" t="s">
        <v>89</v>
      </c>
      <c r="K55" s="4"/>
      <c r="L55" s="4"/>
      <c r="M55" s="4"/>
    </row>
    <row r="56" spans="2:13" ht="180" customHeight="1" x14ac:dyDescent="0.2">
      <c r="B56" s="37" t="s">
        <v>193</v>
      </c>
      <c r="C56" s="305" t="s">
        <v>229</v>
      </c>
      <c r="D56" s="275"/>
      <c r="E56" s="275"/>
      <c r="F56" s="275"/>
      <c r="G56" s="275"/>
      <c r="H56" s="275"/>
      <c r="I56" s="276"/>
      <c r="J56" s="124" t="s">
        <v>89</v>
      </c>
      <c r="K56" s="4"/>
      <c r="L56" s="4"/>
      <c r="M56" s="4"/>
    </row>
    <row r="57" spans="2:13" ht="28.5" customHeight="1" x14ac:dyDescent="0.2">
      <c r="B57" s="37" t="s">
        <v>194</v>
      </c>
      <c r="C57" s="274" t="s">
        <v>153</v>
      </c>
      <c r="D57" s="315"/>
      <c r="E57" s="315"/>
      <c r="F57" s="315"/>
      <c r="G57" s="315"/>
      <c r="H57" s="315"/>
      <c r="I57" s="316"/>
      <c r="J57" s="124" t="s">
        <v>89</v>
      </c>
      <c r="K57" s="4"/>
      <c r="L57" s="4"/>
      <c r="M57" s="4"/>
    </row>
    <row r="58" spans="2:13" ht="28.5" customHeight="1" x14ac:dyDescent="0.2">
      <c r="B58" s="76" t="s">
        <v>198</v>
      </c>
      <c r="C58" s="274" t="s">
        <v>200</v>
      </c>
      <c r="D58" s="315"/>
      <c r="E58" s="315"/>
      <c r="F58" s="315"/>
      <c r="G58" s="315"/>
      <c r="H58" s="315"/>
      <c r="I58" s="316"/>
      <c r="J58" s="124" t="s">
        <v>89</v>
      </c>
      <c r="K58" s="4"/>
      <c r="L58" s="4"/>
      <c r="M58" s="4"/>
    </row>
    <row r="59" spans="2:13" ht="28.5" customHeight="1" x14ac:dyDescent="0.2">
      <c r="B59" s="76" t="s">
        <v>195</v>
      </c>
      <c r="C59" s="274" t="s">
        <v>201</v>
      </c>
      <c r="D59" s="305"/>
      <c r="E59" s="305"/>
      <c r="F59" s="305"/>
      <c r="G59" s="305"/>
      <c r="H59" s="305"/>
      <c r="I59" s="309"/>
      <c r="J59" s="124" t="s">
        <v>89</v>
      </c>
      <c r="K59" s="4"/>
      <c r="L59" s="4"/>
      <c r="M59" s="4"/>
    </row>
    <row r="60" spans="2:13" ht="28.5" customHeight="1" x14ac:dyDescent="0.2">
      <c r="B60" s="76" t="s">
        <v>196</v>
      </c>
      <c r="C60" s="310"/>
      <c r="D60" s="306"/>
      <c r="E60" s="306"/>
      <c r="F60" s="306"/>
      <c r="G60" s="306"/>
      <c r="H60" s="306"/>
      <c r="I60" s="311"/>
      <c r="J60" s="124" t="s">
        <v>89</v>
      </c>
      <c r="K60" s="4"/>
      <c r="L60" s="4"/>
      <c r="M60" s="4"/>
    </row>
    <row r="61" spans="2:13" ht="75" customHeight="1" x14ac:dyDescent="0.2">
      <c r="B61" s="76" t="s">
        <v>197</v>
      </c>
      <c r="C61" s="312"/>
      <c r="D61" s="313"/>
      <c r="E61" s="313"/>
      <c r="F61" s="313"/>
      <c r="G61" s="313"/>
      <c r="H61" s="313"/>
      <c r="I61" s="314"/>
      <c r="J61" s="124" t="s">
        <v>89</v>
      </c>
      <c r="K61" s="14"/>
      <c r="L61" s="14"/>
      <c r="M61" s="14"/>
    </row>
    <row r="62" spans="2:13" ht="390.75" customHeight="1" x14ac:dyDescent="0.2">
      <c r="B62" s="106" t="s">
        <v>199</v>
      </c>
      <c r="C62" s="268" t="s">
        <v>155</v>
      </c>
      <c r="D62" s="269"/>
      <c r="E62" s="269"/>
      <c r="F62" s="269"/>
      <c r="G62" s="269"/>
      <c r="H62" s="269"/>
      <c r="I62" s="270"/>
      <c r="J62" s="124" t="s">
        <v>89</v>
      </c>
      <c r="K62" s="4"/>
      <c r="L62" s="4"/>
      <c r="M62" s="4"/>
    </row>
    <row r="63" spans="2:13" ht="246.75" customHeight="1" x14ac:dyDescent="0.2">
      <c r="B63" s="76"/>
      <c r="C63" s="306" t="s">
        <v>156</v>
      </c>
      <c r="D63" s="307"/>
      <c r="E63" s="307"/>
      <c r="F63" s="307"/>
      <c r="G63" s="307"/>
      <c r="H63" s="307"/>
      <c r="I63" s="308"/>
      <c r="J63" s="124"/>
      <c r="K63" s="4"/>
      <c r="L63" s="4"/>
      <c r="M63" s="4"/>
    </row>
    <row r="64" spans="2:13" ht="33" customHeight="1" x14ac:dyDescent="0.2">
      <c r="B64" s="37" t="s">
        <v>202</v>
      </c>
      <c r="C64" s="274" t="s">
        <v>158</v>
      </c>
      <c r="D64" s="315"/>
      <c r="E64" s="315"/>
      <c r="F64" s="315"/>
      <c r="G64" s="315"/>
      <c r="H64" s="315"/>
      <c r="I64" s="316"/>
      <c r="J64" s="124" t="s">
        <v>89</v>
      </c>
      <c r="K64" s="14"/>
      <c r="L64" s="14"/>
      <c r="M64" s="14"/>
    </row>
    <row r="65" spans="2:13" ht="33" customHeight="1" x14ac:dyDescent="0.2">
      <c r="B65" s="110" t="s">
        <v>203</v>
      </c>
      <c r="C65" s="274" t="s">
        <v>157</v>
      </c>
      <c r="D65" s="275"/>
      <c r="E65" s="275"/>
      <c r="F65" s="275"/>
      <c r="G65" s="275"/>
      <c r="H65" s="275"/>
      <c r="I65" s="276"/>
      <c r="J65" s="124" t="s">
        <v>89</v>
      </c>
      <c r="K65" s="14"/>
      <c r="L65" s="14"/>
      <c r="M65" s="14"/>
    </row>
    <row r="66" spans="2:13" ht="120.75" customHeight="1" x14ac:dyDescent="0.2">
      <c r="B66" s="111" t="s">
        <v>204</v>
      </c>
      <c r="C66" s="305" t="s">
        <v>160</v>
      </c>
      <c r="D66" s="275"/>
      <c r="E66" s="275"/>
      <c r="F66" s="275"/>
      <c r="G66" s="275"/>
      <c r="H66" s="275"/>
      <c r="I66" s="276"/>
      <c r="J66" s="124" t="s">
        <v>89</v>
      </c>
      <c r="K66" s="14"/>
      <c r="L66" s="14"/>
      <c r="M66" s="14"/>
    </row>
    <row r="67" spans="2:13" ht="321.75" customHeight="1" x14ac:dyDescent="0.2">
      <c r="B67" s="112" t="s">
        <v>205</v>
      </c>
      <c r="C67" s="274" t="s">
        <v>161</v>
      </c>
      <c r="D67" s="275"/>
      <c r="E67" s="275"/>
      <c r="F67" s="275"/>
      <c r="G67" s="275"/>
      <c r="H67" s="275"/>
      <c r="I67" s="276"/>
      <c r="J67" s="124" t="s">
        <v>89</v>
      </c>
      <c r="K67" s="14"/>
      <c r="L67" s="14"/>
      <c r="M67" s="14"/>
    </row>
    <row r="68" spans="2:13" ht="54.75" customHeight="1" x14ac:dyDescent="0.2">
      <c r="B68" s="113" t="s">
        <v>206</v>
      </c>
      <c r="C68" s="289" t="s">
        <v>47</v>
      </c>
      <c r="D68" s="284"/>
      <c r="E68" s="284"/>
      <c r="F68" s="284"/>
      <c r="G68" s="284"/>
      <c r="H68" s="284"/>
      <c r="I68" s="285"/>
      <c r="J68" s="124" t="s">
        <v>89</v>
      </c>
    </row>
    <row r="69" spans="2:13" ht="54.75" customHeight="1" x14ac:dyDescent="0.2">
      <c r="B69" s="113" t="s">
        <v>207</v>
      </c>
      <c r="C69" s="283" t="s">
        <v>55</v>
      </c>
      <c r="D69" s="284"/>
      <c r="E69" s="284"/>
      <c r="F69" s="284"/>
      <c r="G69" s="284"/>
      <c r="H69" s="284"/>
      <c r="I69" s="285"/>
      <c r="J69" s="124" t="s">
        <v>89</v>
      </c>
    </row>
    <row r="70" spans="2:13" ht="40.5" customHeight="1" x14ac:dyDescent="0.2">
      <c r="B70" s="114" t="s">
        <v>208</v>
      </c>
      <c r="C70" s="286" t="s">
        <v>214</v>
      </c>
      <c r="D70" s="287"/>
      <c r="E70" s="287"/>
      <c r="F70" s="287"/>
      <c r="G70" s="287"/>
      <c r="H70" s="287"/>
      <c r="I70" s="288"/>
      <c r="J70" s="124" t="s">
        <v>89</v>
      </c>
    </row>
    <row r="71" spans="2:13" ht="40.5" customHeight="1" x14ac:dyDescent="0.2">
      <c r="B71" s="115" t="s">
        <v>209</v>
      </c>
      <c r="C71" s="277" t="s">
        <v>56</v>
      </c>
      <c r="D71" s="278"/>
      <c r="E71" s="278"/>
      <c r="F71" s="278"/>
      <c r="G71" s="278"/>
      <c r="H71" s="278"/>
      <c r="I71" s="279"/>
      <c r="J71" s="124" t="s">
        <v>89</v>
      </c>
    </row>
    <row r="72" spans="2:13" ht="90" customHeight="1" x14ac:dyDescent="0.2">
      <c r="B72" s="62" t="s">
        <v>210</v>
      </c>
      <c r="C72" s="280" t="s">
        <v>58</v>
      </c>
      <c r="D72" s="281"/>
      <c r="E72" s="281"/>
      <c r="F72" s="281"/>
      <c r="G72" s="281"/>
      <c r="H72" s="281"/>
      <c r="I72" s="282"/>
      <c r="J72" s="124" t="s">
        <v>89</v>
      </c>
    </row>
    <row r="73" spans="2:13" ht="31.5" customHeight="1" x14ac:dyDescent="0.2">
      <c r="B73" s="122" t="s">
        <v>211</v>
      </c>
      <c r="C73" s="247" t="s">
        <v>166</v>
      </c>
      <c r="D73" s="248"/>
      <c r="E73" s="248"/>
      <c r="F73" s="248"/>
      <c r="G73" s="248"/>
      <c r="H73" s="248"/>
      <c r="I73" s="249"/>
      <c r="J73" s="131" t="s">
        <v>218</v>
      </c>
    </row>
    <row r="74" spans="2:13" ht="42.75" customHeight="1" x14ac:dyDescent="0.2">
      <c r="B74" s="122" t="s">
        <v>212</v>
      </c>
      <c r="C74" s="247" t="s">
        <v>167</v>
      </c>
      <c r="D74" s="248"/>
      <c r="E74" s="248"/>
      <c r="F74" s="248"/>
      <c r="G74" s="248"/>
      <c r="H74" s="248"/>
      <c r="I74" s="249"/>
      <c r="J74" s="131" t="s">
        <v>218</v>
      </c>
    </row>
    <row r="75" spans="2:13" ht="30.75" customHeight="1" thickBot="1" x14ac:dyDescent="0.25">
      <c r="B75" s="121" t="s">
        <v>213</v>
      </c>
      <c r="C75" s="253" t="s">
        <v>168</v>
      </c>
      <c r="D75" s="254"/>
      <c r="E75" s="254"/>
      <c r="F75" s="254"/>
      <c r="G75" s="254"/>
      <c r="H75" s="254"/>
      <c r="I75" s="255"/>
      <c r="J75" s="131" t="s">
        <v>218</v>
      </c>
    </row>
  </sheetData>
  <mergeCells count="70">
    <mergeCell ref="C8:I8"/>
    <mergeCell ref="H1:I1"/>
    <mergeCell ref="B4:I4"/>
    <mergeCell ref="C40:I40"/>
    <mergeCell ref="B6:I6"/>
    <mergeCell ref="C7:I7"/>
    <mergeCell ref="C9:I9"/>
    <mergeCell ref="D15:H15"/>
    <mergeCell ref="D16:H16"/>
    <mergeCell ref="D17:H17"/>
    <mergeCell ref="C10:I10"/>
    <mergeCell ref="C11:I11"/>
    <mergeCell ref="C12:I12"/>
    <mergeCell ref="C13:I13"/>
    <mergeCell ref="D14:H14"/>
    <mergeCell ref="D29:H29"/>
    <mergeCell ref="C41:I41"/>
    <mergeCell ref="C44:I44"/>
    <mergeCell ref="C43:I43"/>
    <mergeCell ref="C66:I66"/>
    <mergeCell ref="C51:I51"/>
    <mergeCell ref="C63:I63"/>
    <mergeCell ref="C47:I47"/>
    <mergeCell ref="C52:I52"/>
    <mergeCell ref="C59:I61"/>
    <mergeCell ref="C58:I58"/>
    <mergeCell ref="C56:I56"/>
    <mergeCell ref="C65:I65"/>
    <mergeCell ref="C57:I57"/>
    <mergeCell ref="C53:I53"/>
    <mergeCell ref="C42:I42"/>
    <mergeCell ref="C64:I64"/>
    <mergeCell ref="D28:H28"/>
    <mergeCell ref="D18:H18"/>
    <mergeCell ref="D19:H19"/>
    <mergeCell ref="D20:H20"/>
    <mergeCell ref="D21:H21"/>
    <mergeCell ref="D22:H22"/>
    <mergeCell ref="C73:I73"/>
    <mergeCell ref="D23:H23"/>
    <mergeCell ref="B3:I3"/>
    <mergeCell ref="D36:H36"/>
    <mergeCell ref="C38:I38"/>
    <mergeCell ref="C39:I39"/>
    <mergeCell ref="D30:H30"/>
    <mergeCell ref="D31:H31"/>
    <mergeCell ref="D32:H32"/>
    <mergeCell ref="D33:H33"/>
    <mergeCell ref="D34:H34"/>
    <mergeCell ref="D35:H35"/>
    <mergeCell ref="D24:H24"/>
    <mergeCell ref="D25:H25"/>
    <mergeCell ref="D26:H26"/>
    <mergeCell ref="D27:H27"/>
    <mergeCell ref="C74:I74"/>
    <mergeCell ref="C45:I45"/>
    <mergeCell ref="C75:I75"/>
    <mergeCell ref="C46:I46"/>
    <mergeCell ref="B49:I49"/>
    <mergeCell ref="C54:I54"/>
    <mergeCell ref="C55:I55"/>
    <mergeCell ref="C62:I62"/>
    <mergeCell ref="C48:I48"/>
    <mergeCell ref="C67:I67"/>
    <mergeCell ref="C71:I71"/>
    <mergeCell ref="C72:I72"/>
    <mergeCell ref="C69:I69"/>
    <mergeCell ref="C70:I70"/>
    <mergeCell ref="C68:I68"/>
    <mergeCell ref="C50:I50"/>
  </mergeCells>
  <phoneticPr fontId="0" type="noConversion"/>
  <hyperlinks>
    <hyperlink ref="H1:I1" location="Ballot!A1" display="Return to Ballot"/>
    <hyperlink ref="C55:I55" location="Disposition2" display="Due to the size of the explanatory text, the instructions for how to select a disposition has been moved to another worksheet titled 'Instructions Cont..&quot;  "/>
  </hyperlinks>
  <pageMargins left="0.75" right="0.75" top="1" bottom="1" header="0.5" footer="0.5"/>
  <pageSetup fitToHeight="4" orientation="landscape"/>
  <headerFooter>
    <oddHeader>&amp;C&amp;"Arial,Bold"&amp;14Ballot Submission/Resolution Instructions</oddHeader>
    <oddFooter>&amp;L&amp;F [&amp;A]&amp;RAugust, 2002</oddFooter>
  </headerFooter>
  <rowBreaks count="2" manualBreakCount="2">
    <brk id="4" max="16383" man="1"/>
    <brk id="48" max="16383"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3"/>
  <sheetViews>
    <sheetView topLeftCell="A61" workbookViewId="0">
      <selection activeCell="F14" sqref="F14"/>
    </sheetView>
  </sheetViews>
  <sheetFormatPr defaultColWidth="8.7109375" defaultRowHeight="12.75" x14ac:dyDescent="0.2"/>
  <cols>
    <col min="3" max="4" width="9.140625" style="43" customWidth="1"/>
    <col min="5" max="5" width="9.42578125" style="43" customWidth="1"/>
    <col min="6" max="9" width="9.140625" style="43" customWidth="1"/>
    <col min="11" max="11" width="10.42578125" customWidth="1"/>
    <col min="13" max="13" width="10.7109375" customWidth="1"/>
  </cols>
  <sheetData>
    <row r="1" spans="1:13" ht="13.5" thickTop="1" x14ac:dyDescent="0.2">
      <c r="A1" s="330" t="s">
        <v>21</v>
      </c>
      <c r="B1" s="331"/>
      <c r="C1" s="331"/>
      <c r="D1" s="331"/>
      <c r="E1" s="331"/>
      <c r="F1" s="331"/>
      <c r="G1" s="331"/>
      <c r="H1" s="331"/>
      <c r="I1" s="331"/>
      <c r="J1" s="46" t="s">
        <v>19</v>
      </c>
      <c r="K1" s="47"/>
      <c r="L1" s="46" t="s">
        <v>20</v>
      </c>
      <c r="M1" s="48"/>
    </row>
    <row r="2" spans="1:13" ht="13.5" thickBot="1" x14ac:dyDescent="0.25">
      <c r="A2" s="332"/>
      <c r="B2" s="333"/>
      <c r="C2" s="333"/>
      <c r="D2" s="333"/>
      <c r="E2" s="333"/>
      <c r="F2" s="333"/>
      <c r="G2" s="333"/>
      <c r="H2" s="333"/>
      <c r="I2" s="333"/>
      <c r="J2" s="49"/>
      <c r="K2" s="49"/>
      <c r="L2" s="49"/>
      <c r="M2" s="50"/>
    </row>
    <row r="3" spans="1:13" ht="13.5" thickTop="1" x14ac:dyDescent="0.2"/>
  </sheetData>
  <mergeCells count="1">
    <mergeCell ref="A1:I2"/>
  </mergeCells>
  <phoneticPr fontId="0" type="noConversion"/>
  <hyperlinks>
    <hyperlink ref="J1" location="Ballot!A1" display="Back to ballot"/>
    <hyperlink ref="L1" location="Instructions!A1" display="Back to instructions"/>
  </hyperlinks>
  <pageMargins left="0.75" right="0.75" top="1" bottom="1" header="0.5" footer="0.5"/>
  <pageSetup fitToHeight="4" orientation="landscape"/>
  <headerFooter>
    <oddHeader>&amp;C&amp;"Arial,Bold"&amp;14Ballot Submission/Resolution Instructions</oddHeader>
    <oddFooter>&amp;L&amp;F [&amp;A]&amp;RAugust, 2002</oddFooter>
  </headerFooter>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B238"/>
  <sheetViews>
    <sheetView zoomScale="75" workbookViewId="0">
      <selection activeCell="K37" sqref="K37"/>
    </sheetView>
  </sheetViews>
  <sheetFormatPr defaultColWidth="9.140625" defaultRowHeight="12.75" x14ac:dyDescent="0.2"/>
  <cols>
    <col min="1" max="1" width="17.7109375" style="25" bestFit="1" customWidth="1"/>
    <col min="2" max="2" width="7" style="3" bestFit="1" customWidth="1"/>
    <col min="3" max="3" width="7" style="3" customWidth="1"/>
    <col min="4" max="4" width="14.28515625" style="3" bestFit="1" customWidth="1"/>
    <col min="5" max="14" width="6.28515625" style="3" customWidth="1"/>
    <col min="15" max="15" width="7.7109375" style="3" customWidth="1"/>
    <col min="16" max="26" width="6.28515625" style="3" customWidth="1"/>
    <col min="27" max="27" width="17.7109375" style="3" bestFit="1" customWidth="1"/>
    <col min="28" max="30" width="6.28515625" style="3" customWidth="1"/>
    <col min="31" max="16384" width="9.140625" style="3"/>
  </cols>
  <sheetData>
    <row r="1" spans="1:28" ht="18.75" customHeight="1" x14ac:dyDescent="0.2">
      <c r="B1" s="15"/>
      <c r="C1" s="17"/>
      <c r="D1" s="17"/>
      <c r="E1" s="17"/>
      <c r="F1" s="17"/>
      <c r="G1" s="18"/>
      <c r="H1" s="18"/>
      <c r="I1" s="18"/>
      <c r="J1" s="18"/>
    </row>
    <row r="2" spans="1:28" ht="45.75" customHeight="1" x14ac:dyDescent="0.2">
      <c r="B2" s="18"/>
      <c r="C2" s="18"/>
      <c r="D2" s="18"/>
      <c r="E2" s="18"/>
      <c r="F2" s="17"/>
      <c r="G2" s="18"/>
    </row>
    <row r="3" spans="1:28" ht="34.5" customHeight="1" x14ac:dyDescent="0.2">
      <c r="B3" s="16"/>
      <c r="C3" s="16"/>
      <c r="D3" s="16"/>
      <c r="E3" s="16"/>
      <c r="F3" s="16"/>
      <c r="G3" s="16"/>
      <c r="H3" s="16"/>
      <c r="I3" s="16"/>
      <c r="J3" s="16"/>
      <c r="K3" s="16"/>
      <c r="L3" s="17"/>
      <c r="M3" s="17"/>
      <c r="N3" s="17"/>
      <c r="O3" s="16"/>
      <c r="P3" s="16"/>
      <c r="Q3" s="17"/>
      <c r="R3" s="17"/>
    </row>
    <row r="4" spans="1:28" ht="17.25" customHeight="1" x14ac:dyDescent="0.2">
      <c r="B4" s="16"/>
      <c r="E4" s="4"/>
      <c r="F4" s="4"/>
      <c r="G4" s="4"/>
    </row>
    <row r="5" spans="1:28" ht="29.25" customHeight="1" x14ac:dyDescent="0.2">
      <c r="B5" s="18"/>
      <c r="C5" s="18"/>
      <c r="D5" s="18"/>
      <c r="E5" s="18"/>
      <c r="F5" s="18"/>
      <c r="G5" s="18"/>
      <c r="H5" s="18"/>
      <c r="I5" s="18"/>
      <c r="J5" s="18"/>
      <c r="K5" s="17"/>
      <c r="L5" s="18"/>
      <c r="M5" s="18"/>
      <c r="N5" s="18"/>
      <c r="O5" s="18"/>
      <c r="P5" s="18"/>
      <c r="Q5" s="18"/>
      <c r="R5" s="18"/>
      <c r="S5" s="18"/>
      <c r="T5" s="18"/>
      <c r="U5" s="18"/>
      <c r="V5" s="18"/>
      <c r="W5" s="18"/>
      <c r="X5" s="18"/>
      <c r="Y5" s="18"/>
      <c r="Z5" s="18"/>
      <c r="AA5" s="18"/>
      <c r="AB5" s="15"/>
    </row>
    <row r="8" spans="1:28" ht="50.25" customHeight="1" x14ac:dyDescent="0.2"/>
    <row r="11" spans="1:28" ht="15" customHeight="1" x14ac:dyDescent="0.2"/>
    <row r="12" spans="1:28" s="5" customFormat="1" x14ac:dyDescent="0.2">
      <c r="A12" s="26"/>
    </row>
    <row r="13" spans="1:28" s="5" customFormat="1" x14ac:dyDescent="0.2">
      <c r="A13" s="26"/>
    </row>
    <row r="14" spans="1:28" s="24" customFormat="1" x14ac:dyDescent="0.2">
      <c r="A14" s="25"/>
      <c r="B14" s="5"/>
    </row>
    <row r="15" spans="1:28" s="5" customFormat="1" x14ac:dyDescent="0.2">
      <c r="A15" s="26"/>
    </row>
    <row r="16" spans="1:28" s="5" customFormat="1" x14ac:dyDescent="0.2">
      <c r="A16" s="26"/>
      <c r="B16" s="8"/>
    </row>
    <row r="17" spans="1:2" s="5" customFormat="1" x14ac:dyDescent="0.2">
      <c r="A17" s="26"/>
      <c r="B17" s="8"/>
    </row>
    <row r="18" spans="1:2" s="5" customFormat="1" x14ac:dyDescent="0.2">
      <c r="A18" s="26"/>
      <c r="B18" s="8"/>
    </row>
    <row r="19" spans="1:2" s="5" customFormat="1" x14ac:dyDescent="0.2">
      <c r="A19" s="26"/>
      <c r="B19" s="8"/>
    </row>
    <row r="20" spans="1:2" s="5" customFormat="1" x14ac:dyDescent="0.2">
      <c r="A20" s="26"/>
      <c r="B20" s="11"/>
    </row>
    <row r="21" spans="1:2" s="5" customFormat="1" x14ac:dyDescent="0.2">
      <c r="A21" s="26"/>
      <c r="B21" s="11"/>
    </row>
    <row r="22" spans="1:2" s="5" customFormat="1" x14ac:dyDescent="0.2">
      <c r="A22" s="26"/>
      <c r="B22" s="11"/>
    </row>
    <row r="23" spans="1:2" s="5" customFormat="1" x14ac:dyDescent="0.2">
      <c r="A23" s="26"/>
      <c r="B23" s="11"/>
    </row>
    <row r="24" spans="1:2" s="5" customFormat="1" x14ac:dyDescent="0.2">
      <c r="A24" s="26"/>
      <c r="B24" s="11"/>
    </row>
    <row r="25" spans="1:2" s="5" customFormat="1" x14ac:dyDescent="0.2">
      <c r="A25" s="26"/>
      <c r="B25" s="11"/>
    </row>
    <row r="26" spans="1:2" s="5" customFormat="1" x14ac:dyDescent="0.2">
      <c r="A26" s="26"/>
      <c r="B26" s="11"/>
    </row>
    <row r="27" spans="1:2" s="5" customFormat="1" x14ac:dyDescent="0.2">
      <c r="A27" s="26"/>
      <c r="B27" s="11"/>
    </row>
    <row r="28" spans="1:2" s="5" customFormat="1" x14ac:dyDescent="0.2">
      <c r="A28" s="26"/>
      <c r="B28" s="11"/>
    </row>
    <row r="29" spans="1:2" s="5" customFormat="1" x14ac:dyDescent="0.2">
      <c r="A29" s="26"/>
      <c r="B29" s="8"/>
    </row>
    <row r="30" spans="1:2" s="5" customFormat="1" x14ac:dyDescent="0.2">
      <c r="A30" s="26"/>
    </row>
    <row r="31" spans="1:2" s="5" customFormat="1" x14ac:dyDescent="0.2">
      <c r="A31" s="26"/>
    </row>
    <row r="32" spans="1:2" s="5" customFormat="1" x14ac:dyDescent="0.2">
      <c r="A32" s="26"/>
    </row>
    <row r="33" spans="1:1" s="5" customFormat="1" x14ac:dyDescent="0.2">
      <c r="A33" s="26"/>
    </row>
    <row r="34" spans="1:1" s="5" customFormat="1" x14ac:dyDescent="0.2">
      <c r="A34" s="26"/>
    </row>
    <row r="35" spans="1:1" s="5" customFormat="1" x14ac:dyDescent="0.2">
      <c r="A35" s="26"/>
    </row>
    <row r="36" spans="1:1" s="5" customFormat="1" x14ac:dyDescent="0.2">
      <c r="A36" s="26"/>
    </row>
    <row r="37" spans="1:1" s="5" customFormat="1" x14ac:dyDescent="0.2">
      <c r="A37" s="26"/>
    </row>
    <row r="38" spans="1:1" s="5" customFormat="1" x14ac:dyDescent="0.2">
      <c r="A38" s="26"/>
    </row>
    <row r="39" spans="1:1" s="5" customFormat="1" x14ac:dyDescent="0.2">
      <c r="A39" s="26"/>
    </row>
    <row r="40" spans="1:1" s="5" customFormat="1" x14ac:dyDescent="0.2">
      <c r="A40" s="26"/>
    </row>
    <row r="41" spans="1:1" s="5" customFormat="1" x14ac:dyDescent="0.2">
      <c r="A41" s="26"/>
    </row>
    <row r="42" spans="1:1" s="5" customFormat="1" x14ac:dyDescent="0.2">
      <c r="A42" s="26"/>
    </row>
    <row r="43" spans="1:1" s="5" customFormat="1" x14ac:dyDescent="0.2">
      <c r="A43" s="26"/>
    </row>
    <row r="44" spans="1:1" s="5" customFormat="1" x14ac:dyDescent="0.2">
      <c r="A44" s="26"/>
    </row>
    <row r="45" spans="1:1" s="5" customFormat="1" x14ac:dyDescent="0.2">
      <c r="A45" s="26"/>
    </row>
    <row r="46" spans="1:1" s="5" customFormat="1" x14ac:dyDescent="0.2">
      <c r="A46" s="26"/>
    </row>
    <row r="47" spans="1:1" s="5" customFormat="1" x14ac:dyDescent="0.2">
      <c r="A47" s="26"/>
    </row>
    <row r="48" spans="1:1" s="5" customFormat="1" x14ac:dyDescent="0.2">
      <c r="A48" s="26"/>
    </row>
    <row r="49" spans="1:1" s="5" customFormat="1" x14ac:dyDescent="0.2">
      <c r="A49" s="26"/>
    </row>
    <row r="50" spans="1:1" s="5" customFormat="1" x14ac:dyDescent="0.2">
      <c r="A50" s="26"/>
    </row>
    <row r="51" spans="1:1" s="5" customFormat="1" x14ac:dyDescent="0.2">
      <c r="A51" s="26"/>
    </row>
    <row r="52" spans="1:1" s="5" customFormat="1" x14ac:dyDescent="0.2">
      <c r="A52" s="26"/>
    </row>
    <row r="53" spans="1:1" s="5" customFormat="1" x14ac:dyDescent="0.2">
      <c r="A53" s="26"/>
    </row>
    <row r="54" spans="1:1" s="5" customFormat="1" x14ac:dyDescent="0.2">
      <c r="A54" s="26"/>
    </row>
    <row r="55" spans="1:1" s="5" customFormat="1" x14ac:dyDescent="0.2">
      <c r="A55" s="26"/>
    </row>
    <row r="56" spans="1:1" s="5" customFormat="1" x14ac:dyDescent="0.2">
      <c r="A56" s="26"/>
    </row>
    <row r="57" spans="1:1" s="5" customFormat="1" x14ac:dyDescent="0.2">
      <c r="A57" s="26"/>
    </row>
    <row r="58" spans="1:1" s="5" customFormat="1" x14ac:dyDescent="0.2">
      <c r="A58" s="26"/>
    </row>
    <row r="59" spans="1:1" s="5" customFormat="1" x14ac:dyDescent="0.2">
      <c r="A59" s="26"/>
    </row>
    <row r="60" spans="1:1" s="5" customFormat="1" x14ac:dyDescent="0.2">
      <c r="A60" s="26"/>
    </row>
    <row r="61" spans="1:1" s="5" customFormat="1" x14ac:dyDescent="0.2">
      <c r="A61" s="26"/>
    </row>
    <row r="62" spans="1:1" s="5" customFormat="1" x14ac:dyDescent="0.2">
      <c r="A62" s="26"/>
    </row>
    <row r="63" spans="1:1" s="5" customFormat="1" x14ac:dyDescent="0.2">
      <c r="A63" s="26"/>
    </row>
    <row r="64" spans="1:1" s="5" customFormat="1" x14ac:dyDescent="0.2">
      <c r="A64" s="26"/>
    </row>
    <row r="65" spans="1:1" s="5" customFormat="1" x14ac:dyDescent="0.2">
      <c r="A65" s="26"/>
    </row>
    <row r="66" spans="1:1" s="5" customFormat="1" x14ac:dyDescent="0.2">
      <c r="A66" s="26"/>
    </row>
    <row r="67" spans="1:1" s="5" customFormat="1" x14ac:dyDescent="0.2">
      <c r="A67" s="26"/>
    </row>
    <row r="68" spans="1:1" s="5" customFormat="1" x14ac:dyDescent="0.2">
      <c r="A68" s="26"/>
    </row>
    <row r="69" spans="1:1" s="5" customFormat="1" x14ac:dyDescent="0.2">
      <c r="A69" s="26"/>
    </row>
    <row r="70" spans="1:1" s="5" customFormat="1" x14ac:dyDescent="0.2">
      <c r="A70" s="26"/>
    </row>
    <row r="71" spans="1:1" s="5" customFormat="1" x14ac:dyDescent="0.2">
      <c r="A71" s="26"/>
    </row>
    <row r="72" spans="1:1" s="5" customFormat="1" x14ac:dyDescent="0.2">
      <c r="A72" s="26"/>
    </row>
    <row r="73" spans="1:1" s="5" customFormat="1" x14ac:dyDescent="0.2">
      <c r="A73" s="26"/>
    </row>
    <row r="74" spans="1:1" s="5" customFormat="1" x14ac:dyDescent="0.2">
      <c r="A74" s="26"/>
    </row>
    <row r="75" spans="1:1" s="5" customFormat="1" x14ac:dyDescent="0.2">
      <c r="A75" s="26"/>
    </row>
    <row r="76" spans="1:1" s="5" customFormat="1" x14ac:dyDescent="0.2">
      <c r="A76" s="26"/>
    </row>
    <row r="77" spans="1:1" s="5" customFormat="1" x14ac:dyDescent="0.2">
      <c r="A77" s="26"/>
    </row>
    <row r="78" spans="1:1" s="5" customFormat="1" x14ac:dyDescent="0.2">
      <c r="A78" s="26"/>
    </row>
    <row r="79" spans="1:1" s="5" customFormat="1" x14ac:dyDescent="0.2">
      <c r="A79" s="26"/>
    </row>
    <row r="80" spans="1:1" s="5" customFormat="1" x14ac:dyDescent="0.2">
      <c r="A80" s="26"/>
    </row>
    <row r="81" spans="1:1" s="5" customFormat="1" x14ac:dyDescent="0.2">
      <c r="A81" s="26"/>
    </row>
    <row r="82" spans="1:1" s="5" customFormat="1" x14ac:dyDescent="0.2">
      <c r="A82" s="26"/>
    </row>
    <row r="83" spans="1:1" s="5" customFormat="1" x14ac:dyDescent="0.2">
      <c r="A83" s="26"/>
    </row>
    <row r="84" spans="1:1" s="5" customFormat="1" x14ac:dyDescent="0.2">
      <c r="A84" s="26"/>
    </row>
    <row r="85" spans="1:1" s="5" customFormat="1" x14ac:dyDescent="0.2">
      <c r="A85" s="26"/>
    </row>
    <row r="86" spans="1:1" s="5" customFormat="1" x14ac:dyDescent="0.2">
      <c r="A86" s="26"/>
    </row>
    <row r="87" spans="1:1" s="5" customFormat="1" x14ac:dyDescent="0.2">
      <c r="A87" s="26"/>
    </row>
    <row r="88" spans="1:1" s="5" customFormat="1" x14ac:dyDescent="0.2">
      <c r="A88" s="26"/>
    </row>
    <row r="89" spans="1:1" s="5" customFormat="1" x14ac:dyDescent="0.2">
      <c r="A89" s="26"/>
    </row>
    <row r="90" spans="1:1" s="5" customFormat="1" x14ac:dyDescent="0.2">
      <c r="A90" s="26"/>
    </row>
    <row r="91" spans="1:1" s="5" customFormat="1" x14ac:dyDescent="0.2">
      <c r="A91" s="26"/>
    </row>
    <row r="92" spans="1:1" s="5" customFormat="1" x14ac:dyDescent="0.2">
      <c r="A92" s="26"/>
    </row>
    <row r="93" spans="1:1" s="5" customFormat="1" x14ac:dyDescent="0.2">
      <c r="A93" s="26"/>
    </row>
    <row r="94" spans="1:1" s="5" customFormat="1" x14ac:dyDescent="0.2">
      <c r="A94" s="26"/>
    </row>
    <row r="95" spans="1:1" s="5" customFormat="1" x14ac:dyDescent="0.2">
      <c r="A95" s="26"/>
    </row>
    <row r="96" spans="1:1" s="5" customFormat="1" x14ac:dyDescent="0.2">
      <c r="A96" s="26"/>
    </row>
    <row r="97" spans="1:1" s="5" customFormat="1" x14ac:dyDescent="0.2">
      <c r="A97" s="26"/>
    </row>
    <row r="98" spans="1:1" s="5" customFormat="1" x14ac:dyDescent="0.2">
      <c r="A98" s="26"/>
    </row>
    <row r="99" spans="1:1" s="5" customFormat="1" x14ac:dyDescent="0.2">
      <c r="A99" s="26"/>
    </row>
    <row r="100" spans="1:1" s="5" customFormat="1" x14ac:dyDescent="0.2">
      <c r="A100" s="26"/>
    </row>
    <row r="101" spans="1:1" s="5" customFormat="1" x14ac:dyDescent="0.2">
      <c r="A101" s="26"/>
    </row>
    <row r="102" spans="1:1" s="5" customFormat="1" x14ac:dyDescent="0.2">
      <c r="A102" s="26"/>
    </row>
    <row r="103" spans="1:1" s="5" customFormat="1" x14ac:dyDescent="0.2">
      <c r="A103" s="26"/>
    </row>
    <row r="104" spans="1:1" s="5" customFormat="1" x14ac:dyDescent="0.2">
      <c r="A104" s="26"/>
    </row>
    <row r="105" spans="1:1" s="5" customFormat="1" x14ac:dyDescent="0.2">
      <c r="A105" s="26"/>
    </row>
    <row r="106" spans="1:1" s="5" customFormat="1" x14ac:dyDescent="0.2">
      <c r="A106" s="26"/>
    </row>
    <row r="107" spans="1:1" s="5" customFormat="1" x14ac:dyDescent="0.2">
      <c r="A107" s="26"/>
    </row>
    <row r="108" spans="1:1" s="5" customFormat="1" x14ac:dyDescent="0.2">
      <c r="A108" s="26"/>
    </row>
    <row r="109" spans="1:1" s="5" customFormat="1" x14ac:dyDescent="0.2">
      <c r="A109" s="26"/>
    </row>
    <row r="110" spans="1:1" s="5" customFormat="1" x14ac:dyDescent="0.2">
      <c r="A110" s="26"/>
    </row>
    <row r="111" spans="1:1" s="5" customFormat="1" x14ac:dyDescent="0.2">
      <c r="A111" s="26"/>
    </row>
    <row r="112" spans="1:1" s="5" customFormat="1" x14ac:dyDescent="0.2">
      <c r="A112" s="26"/>
    </row>
    <row r="113" spans="1:1" s="5" customFormat="1" x14ac:dyDescent="0.2">
      <c r="A113" s="26"/>
    </row>
    <row r="114" spans="1:1" s="5" customFormat="1" x14ac:dyDescent="0.2">
      <c r="A114" s="26"/>
    </row>
    <row r="115" spans="1:1" s="5" customFormat="1" x14ac:dyDescent="0.2">
      <c r="A115" s="26"/>
    </row>
    <row r="116" spans="1:1" s="5" customFormat="1" x14ac:dyDescent="0.2">
      <c r="A116" s="26"/>
    </row>
    <row r="117" spans="1:1" s="5" customFormat="1" x14ac:dyDescent="0.2">
      <c r="A117" s="26"/>
    </row>
    <row r="118" spans="1:1" s="5" customFormat="1" x14ac:dyDescent="0.2">
      <c r="A118" s="26"/>
    </row>
    <row r="119" spans="1:1" s="5" customFormat="1" x14ac:dyDescent="0.2">
      <c r="A119" s="26"/>
    </row>
    <row r="120" spans="1:1" s="5" customFormat="1" x14ac:dyDescent="0.2">
      <c r="A120" s="26"/>
    </row>
    <row r="121" spans="1:1" s="5" customFormat="1" x14ac:dyDescent="0.2">
      <c r="A121" s="26"/>
    </row>
    <row r="122" spans="1:1" s="5" customFormat="1" x14ac:dyDescent="0.2">
      <c r="A122" s="26"/>
    </row>
    <row r="123" spans="1:1" s="5" customFormat="1" x14ac:dyDescent="0.2">
      <c r="A123" s="26"/>
    </row>
    <row r="124" spans="1:1" s="5" customFormat="1" x14ac:dyDescent="0.2">
      <c r="A124" s="26"/>
    </row>
    <row r="125" spans="1:1" s="5" customFormat="1" x14ac:dyDescent="0.2">
      <c r="A125" s="26"/>
    </row>
    <row r="126" spans="1:1" s="5" customFormat="1" x14ac:dyDescent="0.2">
      <c r="A126" s="26"/>
    </row>
    <row r="127" spans="1:1" s="5" customFormat="1" x14ac:dyDescent="0.2">
      <c r="A127" s="26"/>
    </row>
    <row r="128" spans="1:1" s="5" customFormat="1" x14ac:dyDescent="0.2">
      <c r="A128" s="26"/>
    </row>
    <row r="129" spans="1:1" s="5" customFormat="1" x14ac:dyDescent="0.2">
      <c r="A129" s="26"/>
    </row>
    <row r="130" spans="1:1" s="5" customFormat="1" x14ac:dyDescent="0.2">
      <c r="A130" s="26"/>
    </row>
    <row r="131" spans="1:1" s="5" customFormat="1" x14ac:dyDescent="0.2">
      <c r="A131" s="26"/>
    </row>
    <row r="132" spans="1:1" s="5" customFormat="1" x14ac:dyDescent="0.2">
      <c r="A132" s="26"/>
    </row>
    <row r="133" spans="1:1" s="5" customFormat="1" x14ac:dyDescent="0.2">
      <c r="A133" s="26"/>
    </row>
    <row r="134" spans="1:1" s="5" customFormat="1" x14ac:dyDescent="0.2">
      <c r="A134" s="26"/>
    </row>
    <row r="135" spans="1:1" s="5" customFormat="1" x14ac:dyDescent="0.2">
      <c r="A135" s="26"/>
    </row>
    <row r="136" spans="1:1" s="5" customFormat="1" x14ac:dyDescent="0.2">
      <c r="A136" s="26"/>
    </row>
    <row r="137" spans="1:1" s="5" customFormat="1" x14ac:dyDescent="0.2">
      <c r="A137" s="26"/>
    </row>
    <row r="138" spans="1:1" s="5" customFormat="1" x14ac:dyDescent="0.2">
      <c r="A138" s="26"/>
    </row>
    <row r="139" spans="1:1" s="5" customFormat="1" x14ac:dyDescent="0.2">
      <c r="A139" s="26"/>
    </row>
    <row r="140" spans="1:1" s="5" customFormat="1" x14ac:dyDescent="0.2">
      <c r="A140" s="26"/>
    </row>
    <row r="141" spans="1:1" s="5" customFormat="1" x14ac:dyDescent="0.2">
      <c r="A141" s="26"/>
    </row>
    <row r="142" spans="1:1" s="5" customFormat="1" x14ac:dyDescent="0.2">
      <c r="A142" s="26"/>
    </row>
    <row r="143" spans="1:1" s="5" customFormat="1" x14ac:dyDescent="0.2">
      <c r="A143" s="26"/>
    </row>
    <row r="144" spans="1:1" s="5" customFormat="1" x14ac:dyDescent="0.2">
      <c r="A144" s="26"/>
    </row>
    <row r="145" spans="1:1" s="5" customFormat="1" x14ac:dyDescent="0.2">
      <c r="A145" s="26"/>
    </row>
    <row r="146" spans="1:1" s="5" customFormat="1" x14ac:dyDescent="0.2">
      <c r="A146" s="26"/>
    </row>
    <row r="147" spans="1:1" s="5" customFormat="1" x14ac:dyDescent="0.2">
      <c r="A147" s="26"/>
    </row>
    <row r="148" spans="1:1" s="5" customFormat="1" x14ac:dyDescent="0.2">
      <c r="A148" s="26"/>
    </row>
    <row r="149" spans="1:1" s="5" customFormat="1" x14ac:dyDescent="0.2">
      <c r="A149" s="26"/>
    </row>
    <row r="150" spans="1:1" s="5" customFormat="1" x14ac:dyDescent="0.2">
      <c r="A150" s="26"/>
    </row>
    <row r="151" spans="1:1" s="5" customFormat="1" x14ac:dyDescent="0.2">
      <c r="A151" s="26"/>
    </row>
    <row r="152" spans="1:1" s="5" customFormat="1" x14ac:dyDescent="0.2">
      <c r="A152" s="26"/>
    </row>
    <row r="153" spans="1:1" s="5" customFormat="1" x14ac:dyDescent="0.2">
      <c r="A153" s="26"/>
    </row>
    <row r="154" spans="1:1" s="5" customFormat="1" x14ac:dyDescent="0.2">
      <c r="A154" s="26"/>
    </row>
    <row r="155" spans="1:1" s="5" customFormat="1" x14ac:dyDescent="0.2">
      <c r="A155" s="26"/>
    </row>
    <row r="156" spans="1:1" s="5" customFormat="1" x14ac:dyDescent="0.2">
      <c r="A156" s="26"/>
    </row>
    <row r="157" spans="1:1" s="5" customFormat="1" x14ac:dyDescent="0.2">
      <c r="A157" s="26"/>
    </row>
    <row r="158" spans="1:1" s="5" customFormat="1" x14ac:dyDescent="0.2">
      <c r="A158" s="26"/>
    </row>
    <row r="159" spans="1:1" s="5" customFormat="1" x14ac:dyDescent="0.2">
      <c r="A159" s="26"/>
    </row>
    <row r="160" spans="1:1" s="5" customFormat="1" x14ac:dyDescent="0.2">
      <c r="A160" s="26"/>
    </row>
    <row r="161" spans="1:1" s="5" customFormat="1" x14ac:dyDescent="0.2">
      <c r="A161" s="26"/>
    </row>
    <row r="162" spans="1:1" s="5" customFormat="1" x14ac:dyDescent="0.2">
      <c r="A162" s="26"/>
    </row>
    <row r="163" spans="1:1" s="5" customFormat="1" x14ac:dyDescent="0.2">
      <c r="A163" s="26"/>
    </row>
    <row r="164" spans="1:1" s="5" customFormat="1" x14ac:dyDescent="0.2">
      <c r="A164" s="26"/>
    </row>
    <row r="165" spans="1:1" s="5" customFormat="1" x14ac:dyDescent="0.2">
      <c r="A165" s="26"/>
    </row>
    <row r="166" spans="1:1" s="5" customFormat="1" x14ac:dyDescent="0.2">
      <c r="A166" s="26"/>
    </row>
    <row r="167" spans="1:1" s="5" customFormat="1" x14ac:dyDescent="0.2">
      <c r="A167" s="26"/>
    </row>
    <row r="168" spans="1:1" s="5" customFormat="1" x14ac:dyDescent="0.2">
      <c r="A168" s="26"/>
    </row>
    <row r="169" spans="1:1" s="5" customFormat="1" x14ac:dyDescent="0.2">
      <c r="A169" s="26"/>
    </row>
    <row r="170" spans="1:1" s="5" customFormat="1" x14ac:dyDescent="0.2">
      <c r="A170" s="26"/>
    </row>
    <row r="171" spans="1:1" s="5" customFormat="1" x14ac:dyDescent="0.2">
      <c r="A171" s="26"/>
    </row>
    <row r="172" spans="1:1" s="5" customFormat="1" x14ac:dyDescent="0.2">
      <c r="A172" s="26"/>
    </row>
    <row r="173" spans="1:1" s="5" customFormat="1" x14ac:dyDescent="0.2">
      <c r="A173" s="26"/>
    </row>
    <row r="174" spans="1:1" s="5" customFormat="1" x14ac:dyDescent="0.2">
      <c r="A174" s="26"/>
    </row>
    <row r="175" spans="1:1" s="5" customFormat="1" x14ac:dyDescent="0.2">
      <c r="A175" s="26"/>
    </row>
    <row r="176" spans="1:1" s="5" customFormat="1" x14ac:dyDescent="0.2">
      <c r="A176" s="26"/>
    </row>
    <row r="177" spans="1:1" s="5" customFormat="1" x14ac:dyDescent="0.2">
      <c r="A177" s="26"/>
    </row>
    <row r="178" spans="1:1" s="5" customFormat="1" x14ac:dyDescent="0.2">
      <c r="A178" s="26"/>
    </row>
    <row r="179" spans="1:1" s="5" customFormat="1" x14ac:dyDescent="0.2">
      <c r="A179" s="26"/>
    </row>
    <row r="180" spans="1:1" s="5" customFormat="1" x14ac:dyDescent="0.2">
      <c r="A180" s="26"/>
    </row>
    <row r="181" spans="1:1" s="5" customFormat="1" x14ac:dyDescent="0.2">
      <c r="A181" s="26"/>
    </row>
    <row r="182" spans="1:1" s="5" customFormat="1" x14ac:dyDescent="0.2">
      <c r="A182" s="26"/>
    </row>
    <row r="183" spans="1:1" s="5" customFormat="1" x14ac:dyDescent="0.2">
      <c r="A183" s="26"/>
    </row>
    <row r="184" spans="1:1" s="5" customFormat="1" x14ac:dyDescent="0.2">
      <c r="A184" s="26"/>
    </row>
    <row r="185" spans="1:1" s="5" customFormat="1" x14ac:dyDescent="0.2">
      <c r="A185" s="26"/>
    </row>
    <row r="186" spans="1:1" s="5" customFormat="1" x14ac:dyDescent="0.2">
      <c r="A186" s="26"/>
    </row>
    <row r="187" spans="1:1" s="5" customFormat="1" x14ac:dyDescent="0.2">
      <c r="A187" s="26"/>
    </row>
    <row r="188" spans="1:1" s="5" customFormat="1" x14ac:dyDescent="0.2">
      <c r="A188" s="26"/>
    </row>
    <row r="189" spans="1:1" s="5" customFormat="1" x14ac:dyDescent="0.2">
      <c r="A189" s="26"/>
    </row>
    <row r="190" spans="1:1" s="5" customFormat="1" x14ac:dyDescent="0.2">
      <c r="A190" s="26"/>
    </row>
    <row r="191" spans="1:1" s="5" customFormat="1" x14ac:dyDescent="0.2">
      <c r="A191" s="26"/>
    </row>
    <row r="192" spans="1:1" s="5" customFormat="1" x14ac:dyDescent="0.2">
      <c r="A192" s="26"/>
    </row>
    <row r="193" spans="1:1" s="5" customFormat="1" x14ac:dyDescent="0.2">
      <c r="A193" s="26"/>
    </row>
    <row r="194" spans="1:1" s="5" customFormat="1" x14ac:dyDescent="0.2">
      <c r="A194" s="26"/>
    </row>
    <row r="195" spans="1:1" s="5" customFormat="1" x14ac:dyDescent="0.2">
      <c r="A195" s="26"/>
    </row>
    <row r="196" spans="1:1" s="5" customFormat="1" x14ac:dyDescent="0.2">
      <c r="A196" s="26"/>
    </row>
    <row r="197" spans="1:1" s="5" customFormat="1" x14ac:dyDescent="0.2">
      <c r="A197" s="26"/>
    </row>
    <row r="198" spans="1:1" s="5" customFormat="1" x14ac:dyDescent="0.2">
      <c r="A198" s="26"/>
    </row>
    <row r="199" spans="1:1" s="5" customFormat="1" x14ac:dyDescent="0.2">
      <c r="A199" s="26"/>
    </row>
    <row r="200" spans="1:1" s="5" customFormat="1" x14ac:dyDescent="0.2">
      <c r="A200" s="26"/>
    </row>
    <row r="201" spans="1:1" s="5" customFormat="1" x14ac:dyDescent="0.2">
      <c r="A201" s="26"/>
    </row>
    <row r="202" spans="1:1" s="5" customFormat="1" x14ac:dyDescent="0.2">
      <c r="A202" s="26"/>
    </row>
    <row r="203" spans="1:1" s="5" customFormat="1" x14ac:dyDescent="0.2">
      <c r="A203" s="26"/>
    </row>
    <row r="204" spans="1:1" s="5" customFormat="1" x14ac:dyDescent="0.2">
      <c r="A204" s="26"/>
    </row>
    <row r="205" spans="1:1" s="5" customFormat="1" x14ac:dyDescent="0.2">
      <c r="A205" s="26"/>
    </row>
    <row r="206" spans="1:1" s="5" customFormat="1" x14ac:dyDescent="0.2">
      <c r="A206" s="26"/>
    </row>
    <row r="207" spans="1:1" s="5" customFormat="1" x14ac:dyDescent="0.2">
      <c r="A207" s="26"/>
    </row>
    <row r="208" spans="1:1" s="5" customFormat="1" x14ac:dyDescent="0.2">
      <c r="A208" s="26"/>
    </row>
    <row r="209" spans="1:1" s="5" customFormat="1" x14ac:dyDescent="0.2">
      <c r="A209" s="26"/>
    </row>
    <row r="210" spans="1:1" s="5" customFormat="1" x14ac:dyDescent="0.2">
      <c r="A210" s="26"/>
    </row>
    <row r="211" spans="1:1" s="5" customFormat="1" x14ac:dyDescent="0.2">
      <c r="A211" s="26"/>
    </row>
    <row r="212" spans="1:1" s="5" customFormat="1" x14ac:dyDescent="0.2">
      <c r="A212" s="26"/>
    </row>
    <row r="213" spans="1:1" s="5" customFormat="1" x14ac:dyDescent="0.2">
      <c r="A213" s="26"/>
    </row>
    <row r="214" spans="1:1" s="5" customFormat="1" x14ac:dyDescent="0.2">
      <c r="A214" s="26"/>
    </row>
    <row r="215" spans="1:1" s="5" customFormat="1" x14ac:dyDescent="0.2">
      <c r="A215" s="26"/>
    </row>
    <row r="216" spans="1:1" s="5" customFormat="1" x14ac:dyDescent="0.2">
      <c r="A216" s="26"/>
    </row>
    <row r="217" spans="1:1" s="5" customFormat="1" x14ac:dyDescent="0.2">
      <c r="A217" s="26"/>
    </row>
    <row r="218" spans="1:1" s="5" customFormat="1" x14ac:dyDescent="0.2">
      <c r="A218" s="26"/>
    </row>
    <row r="219" spans="1:1" s="5" customFormat="1" x14ac:dyDescent="0.2">
      <c r="A219" s="26"/>
    </row>
    <row r="220" spans="1:1" s="5" customFormat="1" x14ac:dyDescent="0.2">
      <c r="A220" s="26"/>
    </row>
    <row r="221" spans="1:1" s="5" customFormat="1" x14ac:dyDescent="0.2">
      <c r="A221" s="26"/>
    </row>
    <row r="222" spans="1:1" s="5" customFormat="1" x14ac:dyDescent="0.2">
      <c r="A222" s="26"/>
    </row>
    <row r="223" spans="1:1" s="5" customFormat="1" x14ac:dyDescent="0.2">
      <c r="A223" s="26"/>
    </row>
    <row r="224" spans="1:1" s="5" customFormat="1" x14ac:dyDescent="0.2">
      <c r="A224" s="26"/>
    </row>
    <row r="225" spans="1:1" s="5" customFormat="1" x14ac:dyDescent="0.2">
      <c r="A225" s="26"/>
    </row>
    <row r="226" spans="1:1" s="5" customFormat="1" x14ac:dyDescent="0.2">
      <c r="A226" s="26"/>
    </row>
    <row r="227" spans="1:1" s="5" customFormat="1" x14ac:dyDescent="0.2">
      <c r="A227" s="26"/>
    </row>
    <row r="228" spans="1:1" s="5" customFormat="1" x14ac:dyDescent="0.2">
      <c r="A228" s="26"/>
    </row>
    <row r="229" spans="1:1" s="5" customFormat="1" x14ac:dyDescent="0.2">
      <c r="A229" s="26"/>
    </row>
    <row r="230" spans="1:1" s="5" customFormat="1" x14ac:dyDescent="0.2">
      <c r="A230" s="26"/>
    </row>
    <row r="231" spans="1:1" s="5" customFormat="1" x14ac:dyDescent="0.2">
      <c r="A231" s="26"/>
    </row>
    <row r="232" spans="1:1" s="5" customFormat="1" x14ac:dyDescent="0.2">
      <c r="A232" s="26"/>
    </row>
    <row r="233" spans="1:1" s="5" customFormat="1" x14ac:dyDescent="0.2">
      <c r="A233" s="26"/>
    </row>
    <row r="234" spans="1:1" s="5" customFormat="1" x14ac:dyDescent="0.2">
      <c r="A234" s="26"/>
    </row>
    <row r="235" spans="1:1" s="5" customFormat="1" x14ac:dyDescent="0.2">
      <c r="A235" s="26"/>
    </row>
    <row r="236" spans="1:1" s="5" customFormat="1" x14ac:dyDescent="0.2">
      <c r="A236" s="26"/>
    </row>
    <row r="237" spans="1:1" s="5" customFormat="1" x14ac:dyDescent="0.2">
      <c r="A237" s="26"/>
    </row>
    <row r="238" spans="1:1" s="5" customFormat="1" x14ac:dyDescent="0.2">
      <c r="A238" s="26"/>
    </row>
  </sheetData>
  <phoneticPr fontId="0" type="noConversion"/>
  <pageMargins left="0.75" right="0.75" top="1" bottom="1" header="0.5" footer="0.5"/>
  <pageSetup scale="80" orientation="landscape" verticalDpi="300"/>
  <headerFooter>
    <oddHeader>&amp;C&amp;"Arial,Bold"&amp;14V3 Ballot Submission/Resolution Form</oddHeader>
    <oddFooter>&amp;L&amp;F [&amp;A]&amp;C&amp;P&amp;RMarch 2003</oddFooter>
  </headerFooter>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B238"/>
  <sheetViews>
    <sheetView zoomScale="75" workbookViewId="0">
      <selection activeCell="AC22" sqref="AC22"/>
    </sheetView>
  </sheetViews>
  <sheetFormatPr defaultColWidth="9.140625" defaultRowHeight="12.75" x14ac:dyDescent="0.2"/>
  <cols>
    <col min="1" max="1" width="17.7109375" style="25" bestFit="1" customWidth="1"/>
    <col min="2" max="2" width="7" style="3" bestFit="1" customWidth="1"/>
    <col min="3" max="3" width="7" style="3" customWidth="1"/>
    <col min="4" max="4" width="14.28515625" style="3" bestFit="1" customWidth="1"/>
    <col min="5" max="14" width="6.28515625" style="3" customWidth="1"/>
    <col min="15" max="15" width="7.7109375" style="3" customWidth="1"/>
    <col min="16" max="26" width="6.28515625" style="3" customWidth="1"/>
    <col min="27" max="27" width="17.7109375" style="3" bestFit="1" customWidth="1"/>
    <col min="28" max="30" width="6.28515625" style="3" customWidth="1"/>
    <col min="31" max="16384" width="9.140625" style="3"/>
  </cols>
  <sheetData>
    <row r="1" spans="1:28" ht="18.75" customHeight="1" x14ac:dyDescent="0.2">
      <c r="B1" s="15"/>
      <c r="C1" s="17"/>
      <c r="D1" s="17"/>
      <c r="E1" s="17"/>
      <c r="F1" s="17"/>
      <c r="G1" s="18"/>
      <c r="H1" s="18"/>
      <c r="I1" s="18"/>
      <c r="J1" s="18"/>
    </row>
    <row r="2" spans="1:28" ht="45.75" customHeight="1" x14ac:dyDescent="0.2">
      <c r="B2" s="18"/>
      <c r="C2" s="18"/>
      <c r="D2" s="18"/>
      <c r="E2" s="18"/>
      <c r="F2" s="17"/>
      <c r="G2" s="18"/>
    </row>
    <row r="3" spans="1:28" ht="34.5" customHeight="1" x14ac:dyDescent="0.2">
      <c r="B3" s="16"/>
      <c r="C3" s="16"/>
      <c r="D3" s="16"/>
      <c r="E3" s="16"/>
      <c r="F3" s="16"/>
      <c r="G3" s="16"/>
      <c r="H3" s="16"/>
      <c r="I3" s="16"/>
      <c r="J3" s="16"/>
      <c r="K3" s="16"/>
      <c r="L3" s="17"/>
      <c r="M3" s="17"/>
      <c r="N3" s="17"/>
      <c r="O3" s="16"/>
      <c r="P3" s="16"/>
      <c r="Q3" s="17"/>
      <c r="R3" s="17"/>
    </row>
    <row r="4" spans="1:28" ht="17.25" customHeight="1" x14ac:dyDescent="0.2">
      <c r="B4" s="16"/>
      <c r="E4" s="4"/>
      <c r="F4" s="4"/>
      <c r="G4" s="4"/>
    </row>
    <row r="5" spans="1:28" ht="29.25" customHeight="1" x14ac:dyDescent="0.2">
      <c r="B5" s="18"/>
      <c r="C5" s="18"/>
      <c r="D5" s="18"/>
      <c r="E5" s="18"/>
      <c r="F5" s="18"/>
      <c r="G5" s="18"/>
      <c r="H5" s="18"/>
      <c r="I5" s="18"/>
      <c r="J5" s="18"/>
      <c r="K5" s="17"/>
      <c r="L5" s="18"/>
      <c r="M5" s="18"/>
      <c r="N5" s="18"/>
      <c r="O5" s="18"/>
      <c r="P5" s="18"/>
      <c r="Q5" s="18"/>
      <c r="R5" s="18"/>
      <c r="S5" s="18"/>
      <c r="T5" s="18"/>
      <c r="U5" s="18"/>
      <c r="V5" s="18"/>
      <c r="W5" s="18"/>
      <c r="X5" s="18"/>
      <c r="Y5" s="18"/>
      <c r="Z5" s="18"/>
      <c r="AA5" s="18"/>
      <c r="AB5" s="15"/>
    </row>
    <row r="8" spans="1:28" ht="50.25" customHeight="1" x14ac:dyDescent="0.2"/>
    <row r="11" spans="1:28" ht="15" customHeight="1" x14ac:dyDescent="0.2"/>
    <row r="12" spans="1:28" s="5" customFormat="1" x14ac:dyDescent="0.2">
      <c r="A12" s="26"/>
    </row>
    <row r="13" spans="1:28" s="5" customFormat="1" x14ac:dyDescent="0.2">
      <c r="A13" s="26"/>
    </row>
    <row r="14" spans="1:28" s="24" customFormat="1" x14ac:dyDescent="0.2">
      <c r="A14" s="25"/>
      <c r="B14" s="5"/>
    </row>
    <row r="15" spans="1:28" s="5" customFormat="1" x14ac:dyDescent="0.2">
      <c r="A15" s="26"/>
    </row>
    <row r="16" spans="1:28" s="5" customFormat="1" x14ac:dyDescent="0.2">
      <c r="A16" s="26"/>
      <c r="B16" s="8"/>
    </row>
    <row r="17" spans="1:2" s="5" customFormat="1" x14ac:dyDescent="0.2">
      <c r="A17" s="26"/>
      <c r="B17" s="8"/>
    </row>
    <row r="18" spans="1:2" s="5" customFormat="1" x14ac:dyDescent="0.2">
      <c r="A18" s="26"/>
      <c r="B18" s="8"/>
    </row>
    <row r="19" spans="1:2" s="5" customFormat="1" x14ac:dyDescent="0.2">
      <c r="A19" s="26"/>
      <c r="B19" s="8"/>
    </row>
    <row r="20" spans="1:2" s="5" customFormat="1" x14ac:dyDescent="0.2">
      <c r="A20" s="26"/>
      <c r="B20" s="11"/>
    </row>
    <row r="21" spans="1:2" s="5" customFormat="1" x14ac:dyDescent="0.2">
      <c r="A21" s="26"/>
      <c r="B21" s="11"/>
    </row>
    <row r="22" spans="1:2" s="5" customFormat="1" x14ac:dyDescent="0.2">
      <c r="A22" s="26"/>
      <c r="B22" s="11"/>
    </row>
    <row r="23" spans="1:2" s="5" customFormat="1" x14ac:dyDescent="0.2">
      <c r="A23" s="26"/>
      <c r="B23" s="11"/>
    </row>
    <row r="24" spans="1:2" s="5" customFormat="1" x14ac:dyDescent="0.2">
      <c r="A24" s="26"/>
      <c r="B24" s="11"/>
    </row>
    <row r="25" spans="1:2" s="5" customFormat="1" x14ac:dyDescent="0.2">
      <c r="A25" s="26"/>
      <c r="B25" s="11"/>
    </row>
    <row r="26" spans="1:2" s="5" customFormat="1" x14ac:dyDescent="0.2">
      <c r="A26" s="26"/>
      <c r="B26" s="11"/>
    </row>
    <row r="27" spans="1:2" s="5" customFormat="1" x14ac:dyDescent="0.2">
      <c r="A27" s="26"/>
      <c r="B27" s="11"/>
    </row>
    <row r="28" spans="1:2" s="5" customFormat="1" x14ac:dyDescent="0.2">
      <c r="A28" s="26"/>
      <c r="B28" s="11"/>
    </row>
    <row r="29" spans="1:2" s="5" customFormat="1" x14ac:dyDescent="0.2">
      <c r="A29" s="26"/>
      <c r="B29" s="8"/>
    </row>
    <row r="30" spans="1:2" s="5" customFormat="1" x14ac:dyDescent="0.2">
      <c r="A30" s="26"/>
    </row>
    <row r="31" spans="1:2" s="5" customFormat="1" x14ac:dyDescent="0.2">
      <c r="A31" s="26"/>
    </row>
    <row r="32" spans="1:2" s="5" customFormat="1" x14ac:dyDescent="0.2">
      <c r="A32" s="26"/>
    </row>
    <row r="33" spans="1:1" s="5" customFormat="1" x14ac:dyDescent="0.2">
      <c r="A33" s="26"/>
    </row>
    <row r="34" spans="1:1" s="5" customFormat="1" x14ac:dyDescent="0.2">
      <c r="A34" s="26"/>
    </row>
    <row r="35" spans="1:1" s="5" customFormat="1" x14ac:dyDescent="0.2">
      <c r="A35" s="26"/>
    </row>
    <row r="36" spans="1:1" s="5" customFormat="1" x14ac:dyDescent="0.2">
      <c r="A36" s="26"/>
    </row>
    <row r="37" spans="1:1" s="5" customFormat="1" x14ac:dyDescent="0.2">
      <c r="A37" s="26"/>
    </row>
    <row r="38" spans="1:1" s="5" customFormat="1" x14ac:dyDescent="0.2">
      <c r="A38" s="26"/>
    </row>
    <row r="39" spans="1:1" s="5" customFormat="1" x14ac:dyDescent="0.2">
      <c r="A39" s="26"/>
    </row>
    <row r="40" spans="1:1" s="5" customFormat="1" x14ac:dyDescent="0.2">
      <c r="A40" s="26"/>
    </row>
    <row r="41" spans="1:1" s="5" customFormat="1" x14ac:dyDescent="0.2">
      <c r="A41" s="26"/>
    </row>
    <row r="42" spans="1:1" s="5" customFormat="1" x14ac:dyDescent="0.2">
      <c r="A42" s="26"/>
    </row>
    <row r="43" spans="1:1" s="5" customFormat="1" x14ac:dyDescent="0.2">
      <c r="A43" s="26"/>
    </row>
    <row r="44" spans="1:1" s="5" customFormat="1" x14ac:dyDescent="0.2">
      <c r="A44" s="26"/>
    </row>
    <row r="45" spans="1:1" s="5" customFormat="1" x14ac:dyDescent="0.2">
      <c r="A45" s="26"/>
    </row>
    <row r="46" spans="1:1" s="5" customFormat="1" x14ac:dyDescent="0.2">
      <c r="A46" s="26"/>
    </row>
    <row r="47" spans="1:1" s="5" customFormat="1" x14ac:dyDescent="0.2">
      <c r="A47" s="26"/>
    </row>
    <row r="48" spans="1:1" s="5" customFormat="1" x14ac:dyDescent="0.2">
      <c r="A48" s="26"/>
    </row>
    <row r="49" spans="1:1" s="5" customFormat="1" x14ac:dyDescent="0.2">
      <c r="A49" s="26"/>
    </row>
    <row r="50" spans="1:1" s="5" customFormat="1" x14ac:dyDescent="0.2">
      <c r="A50" s="26"/>
    </row>
    <row r="51" spans="1:1" s="5" customFormat="1" x14ac:dyDescent="0.2">
      <c r="A51" s="26"/>
    </row>
    <row r="52" spans="1:1" s="5" customFormat="1" x14ac:dyDescent="0.2">
      <c r="A52" s="26"/>
    </row>
    <row r="53" spans="1:1" s="5" customFormat="1" x14ac:dyDescent="0.2">
      <c r="A53" s="26"/>
    </row>
    <row r="54" spans="1:1" s="5" customFormat="1" x14ac:dyDescent="0.2">
      <c r="A54" s="26"/>
    </row>
    <row r="55" spans="1:1" s="5" customFormat="1" x14ac:dyDescent="0.2">
      <c r="A55" s="26"/>
    </row>
    <row r="56" spans="1:1" s="5" customFormat="1" x14ac:dyDescent="0.2">
      <c r="A56" s="26"/>
    </row>
    <row r="57" spans="1:1" s="5" customFormat="1" x14ac:dyDescent="0.2">
      <c r="A57" s="26"/>
    </row>
    <row r="58" spans="1:1" s="5" customFormat="1" x14ac:dyDescent="0.2">
      <c r="A58" s="26"/>
    </row>
    <row r="59" spans="1:1" s="5" customFormat="1" x14ac:dyDescent="0.2">
      <c r="A59" s="26"/>
    </row>
    <row r="60" spans="1:1" s="5" customFormat="1" x14ac:dyDescent="0.2">
      <c r="A60" s="26"/>
    </row>
    <row r="61" spans="1:1" s="5" customFormat="1" x14ac:dyDescent="0.2">
      <c r="A61" s="26"/>
    </row>
    <row r="62" spans="1:1" s="5" customFormat="1" x14ac:dyDescent="0.2">
      <c r="A62" s="26"/>
    </row>
    <row r="63" spans="1:1" s="5" customFormat="1" x14ac:dyDescent="0.2">
      <c r="A63" s="26"/>
    </row>
    <row r="64" spans="1:1" s="5" customFormat="1" x14ac:dyDescent="0.2">
      <c r="A64" s="26"/>
    </row>
    <row r="65" spans="1:1" s="5" customFormat="1" x14ac:dyDescent="0.2">
      <c r="A65" s="26"/>
    </row>
    <row r="66" spans="1:1" s="5" customFormat="1" x14ac:dyDescent="0.2">
      <c r="A66" s="26"/>
    </row>
    <row r="67" spans="1:1" s="5" customFormat="1" x14ac:dyDescent="0.2">
      <c r="A67" s="26"/>
    </row>
    <row r="68" spans="1:1" s="5" customFormat="1" x14ac:dyDescent="0.2">
      <c r="A68" s="26"/>
    </row>
    <row r="69" spans="1:1" s="5" customFormat="1" x14ac:dyDescent="0.2">
      <c r="A69" s="26"/>
    </row>
    <row r="70" spans="1:1" s="5" customFormat="1" x14ac:dyDescent="0.2">
      <c r="A70" s="26"/>
    </row>
    <row r="71" spans="1:1" s="5" customFormat="1" x14ac:dyDescent="0.2">
      <c r="A71" s="26"/>
    </row>
    <row r="72" spans="1:1" s="5" customFormat="1" x14ac:dyDescent="0.2">
      <c r="A72" s="26"/>
    </row>
    <row r="73" spans="1:1" s="5" customFormat="1" x14ac:dyDescent="0.2">
      <c r="A73" s="26"/>
    </row>
    <row r="74" spans="1:1" s="5" customFormat="1" x14ac:dyDescent="0.2">
      <c r="A74" s="26"/>
    </row>
    <row r="75" spans="1:1" s="5" customFormat="1" x14ac:dyDescent="0.2">
      <c r="A75" s="26"/>
    </row>
    <row r="76" spans="1:1" s="5" customFormat="1" x14ac:dyDescent="0.2">
      <c r="A76" s="26"/>
    </row>
    <row r="77" spans="1:1" s="5" customFormat="1" x14ac:dyDescent="0.2">
      <c r="A77" s="26"/>
    </row>
    <row r="78" spans="1:1" s="5" customFormat="1" x14ac:dyDescent="0.2">
      <c r="A78" s="26"/>
    </row>
    <row r="79" spans="1:1" s="5" customFormat="1" x14ac:dyDescent="0.2">
      <c r="A79" s="26"/>
    </row>
    <row r="80" spans="1:1" s="5" customFormat="1" x14ac:dyDescent="0.2">
      <c r="A80" s="26"/>
    </row>
    <row r="81" spans="1:1" s="5" customFormat="1" x14ac:dyDescent="0.2">
      <c r="A81" s="26"/>
    </row>
    <row r="82" spans="1:1" s="5" customFormat="1" x14ac:dyDescent="0.2">
      <c r="A82" s="26"/>
    </row>
    <row r="83" spans="1:1" s="5" customFormat="1" x14ac:dyDescent="0.2">
      <c r="A83" s="26"/>
    </row>
    <row r="84" spans="1:1" s="5" customFormat="1" x14ac:dyDescent="0.2">
      <c r="A84" s="26"/>
    </row>
    <row r="85" spans="1:1" s="5" customFormat="1" x14ac:dyDescent="0.2">
      <c r="A85" s="26"/>
    </row>
    <row r="86" spans="1:1" s="5" customFormat="1" x14ac:dyDescent="0.2">
      <c r="A86" s="26"/>
    </row>
    <row r="87" spans="1:1" s="5" customFormat="1" x14ac:dyDescent="0.2">
      <c r="A87" s="26"/>
    </row>
    <row r="88" spans="1:1" s="5" customFormat="1" x14ac:dyDescent="0.2">
      <c r="A88" s="26"/>
    </row>
    <row r="89" spans="1:1" s="5" customFormat="1" x14ac:dyDescent="0.2">
      <c r="A89" s="26"/>
    </row>
    <row r="90" spans="1:1" s="5" customFormat="1" x14ac:dyDescent="0.2">
      <c r="A90" s="26"/>
    </row>
    <row r="91" spans="1:1" s="5" customFormat="1" x14ac:dyDescent="0.2">
      <c r="A91" s="26"/>
    </row>
    <row r="92" spans="1:1" s="5" customFormat="1" x14ac:dyDescent="0.2">
      <c r="A92" s="26"/>
    </row>
    <row r="93" spans="1:1" s="5" customFormat="1" x14ac:dyDescent="0.2">
      <c r="A93" s="26"/>
    </row>
    <row r="94" spans="1:1" s="5" customFormat="1" x14ac:dyDescent="0.2">
      <c r="A94" s="26"/>
    </row>
    <row r="95" spans="1:1" s="5" customFormat="1" x14ac:dyDescent="0.2">
      <c r="A95" s="26"/>
    </row>
    <row r="96" spans="1:1" s="5" customFormat="1" x14ac:dyDescent="0.2">
      <c r="A96" s="26"/>
    </row>
    <row r="97" spans="1:1" s="5" customFormat="1" x14ac:dyDescent="0.2">
      <c r="A97" s="26"/>
    </row>
    <row r="98" spans="1:1" s="5" customFormat="1" x14ac:dyDescent="0.2">
      <c r="A98" s="26"/>
    </row>
    <row r="99" spans="1:1" s="5" customFormat="1" x14ac:dyDescent="0.2">
      <c r="A99" s="26"/>
    </row>
    <row r="100" spans="1:1" s="5" customFormat="1" x14ac:dyDescent="0.2">
      <c r="A100" s="26"/>
    </row>
    <row r="101" spans="1:1" s="5" customFormat="1" x14ac:dyDescent="0.2">
      <c r="A101" s="26"/>
    </row>
    <row r="102" spans="1:1" s="5" customFormat="1" x14ac:dyDescent="0.2">
      <c r="A102" s="26"/>
    </row>
    <row r="103" spans="1:1" s="5" customFormat="1" x14ac:dyDescent="0.2">
      <c r="A103" s="26"/>
    </row>
    <row r="104" spans="1:1" s="5" customFormat="1" x14ac:dyDescent="0.2">
      <c r="A104" s="26"/>
    </row>
    <row r="105" spans="1:1" s="5" customFormat="1" x14ac:dyDescent="0.2">
      <c r="A105" s="26"/>
    </row>
    <row r="106" spans="1:1" s="5" customFormat="1" x14ac:dyDescent="0.2">
      <c r="A106" s="26"/>
    </row>
    <row r="107" spans="1:1" s="5" customFormat="1" x14ac:dyDescent="0.2">
      <c r="A107" s="26"/>
    </row>
    <row r="108" spans="1:1" s="5" customFormat="1" x14ac:dyDescent="0.2">
      <c r="A108" s="26"/>
    </row>
    <row r="109" spans="1:1" s="5" customFormat="1" x14ac:dyDescent="0.2">
      <c r="A109" s="26"/>
    </row>
    <row r="110" spans="1:1" s="5" customFormat="1" x14ac:dyDescent="0.2">
      <c r="A110" s="26"/>
    </row>
    <row r="111" spans="1:1" s="5" customFormat="1" x14ac:dyDescent="0.2">
      <c r="A111" s="26"/>
    </row>
    <row r="112" spans="1:1" s="5" customFormat="1" x14ac:dyDescent="0.2">
      <c r="A112" s="26"/>
    </row>
    <row r="113" spans="1:1" s="5" customFormat="1" x14ac:dyDescent="0.2">
      <c r="A113" s="26"/>
    </row>
    <row r="114" spans="1:1" s="5" customFormat="1" x14ac:dyDescent="0.2">
      <c r="A114" s="26"/>
    </row>
    <row r="115" spans="1:1" s="5" customFormat="1" x14ac:dyDescent="0.2">
      <c r="A115" s="26"/>
    </row>
    <row r="116" spans="1:1" s="5" customFormat="1" x14ac:dyDescent="0.2">
      <c r="A116" s="26"/>
    </row>
    <row r="117" spans="1:1" s="5" customFormat="1" x14ac:dyDescent="0.2">
      <c r="A117" s="26"/>
    </row>
    <row r="118" spans="1:1" s="5" customFormat="1" x14ac:dyDescent="0.2">
      <c r="A118" s="26"/>
    </row>
    <row r="119" spans="1:1" s="5" customFormat="1" x14ac:dyDescent="0.2">
      <c r="A119" s="26"/>
    </row>
    <row r="120" spans="1:1" s="5" customFormat="1" x14ac:dyDescent="0.2">
      <c r="A120" s="26"/>
    </row>
    <row r="121" spans="1:1" s="5" customFormat="1" x14ac:dyDescent="0.2">
      <c r="A121" s="26"/>
    </row>
    <row r="122" spans="1:1" s="5" customFormat="1" x14ac:dyDescent="0.2">
      <c r="A122" s="26"/>
    </row>
    <row r="123" spans="1:1" s="5" customFormat="1" x14ac:dyDescent="0.2">
      <c r="A123" s="26"/>
    </row>
    <row r="124" spans="1:1" s="5" customFormat="1" x14ac:dyDescent="0.2">
      <c r="A124" s="26"/>
    </row>
    <row r="125" spans="1:1" s="5" customFormat="1" x14ac:dyDescent="0.2">
      <c r="A125" s="26"/>
    </row>
    <row r="126" spans="1:1" s="5" customFormat="1" x14ac:dyDescent="0.2">
      <c r="A126" s="26"/>
    </row>
    <row r="127" spans="1:1" s="5" customFormat="1" x14ac:dyDescent="0.2">
      <c r="A127" s="26"/>
    </row>
    <row r="128" spans="1:1" s="5" customFormat="1" x14ac:dyDescent="0.2">
      <c r="A128" s="26"/>
    </row>
    <row r="129" spans="1:1" s="5" customFormat="1" x14ac:dyDescent="0.2">
      <c r="A129" s="26"/>
    </row>
    <row r="130" spans="1:1" s="5" customFormat="1" x14ac:dyDescent="0.2">
      <c r="A130" s="26"/>
    </row>
    <row r="131" spans="1:1" s="5" customFormat="1" x14ac:dyDescent="0.2">
      <c r="A131" s="26"/>
    </row>
    <row r="132" spans="1:1" s="5" customFormat="1" x14ac:dyDescent="0.2">
      <c r="A132" s="26"/>
    </row>
    <row r="133" spans="1:1" s="5" customFormat="1" x14ac:dyDescent="0.2">
      <c r="A133" s="26"/>
    </row>
    <row r="134" spans="1:1" s="5" customFormat="1" x14ac:dyDescent="0.2">
      <c r="A134" s="26"/>
    </row>
    <row r="135" spans="1:1" s="5" customFormat="1" x14ac:dyDescent="0.2">
      <c r="A135" s="26"/>
    </row>
    <row r="136" spans="1:1" s="5" customFormat="1" x14ac:dyDescent="0.2">
      <c r="A136" s="26"/>
    </row>
    <row r="137" spans="1:1" s="5" customFormat="1" x14ac:dyDescent="0.2">
      <c r="A137" s="26"/>
    </row>
    <row r="138" spans="1:1" s="5" customFormat="1" x14ac:dyDescent="0.2">
      <c r="A138" s="26"/>
    </row>
    <row r="139" spans="1:1" s="5" customFormat="1" x14ac:dyDescent="0.2">
      <c r="A139" s="26"/>
    </row>
    <row r="140" spans="1:1" s="5" customFormat="1" x14ac:dyDescent="0.2">
      <c r="A140" s="26"/>
    </row>
    <row r="141" spans="1:1" s="5" customFormat="1" x14ac:dyDescent="0.2">
      <c r="A141" s="26"/>
    </row>
    <row r="142" spans="1:1" s="5" customFormat="1" x14ac:dyDescent="0.2">
      <c r="A142" s="26"/>
    </row>
    <row r="143" spans="1:1" s="5" customFormat="1" x14ac:dyDescent="0.2">
      <c r="A143" s="26"/>
    </row>
    <row r="144" spans="1:1" s="5" customFormat="1" x14ac:dyDescent="0.2">
      <c r="A144" s="26"/>
    </row>
    <row r="145" spans="1:1" s="5" customFormat="1" x14ac:dyDescent="0.2">
      <c r="A145" s="26"/>
    </row>
    <row r="146" spans="1:1" s="5" customFormat="1" x14ac:dyDescent="0.2">
      <c r="A146" s="26"/>
    </row>
    <row r="147" spans="1:1" s="5" customFormat="1" x14ac:dyDescent="0.2">
      <c r="A147" s="26"/>
    </row>
    <row r="148" spans="1:1" s="5" customFormat="1" x14ac:dyDescent="0.2">
      <c r="A148" s="26"/>
    </row>
    <row r="149" spans="1:1" s="5" customFormat="1" x14ac:dyDescent="0.2">
      <c r="A149" s="26"/>
    </row>
    <row r="150" spans="1:1" s="5" customFormat="1" x14ac:dyDescent="0.2">
      <c r="A150" s="26"/>
    </row>
    <row r="151" spans="1:1" s="5" customFormat="1" x14ac:dyDescent="0.2">
      <c r="A151" s="26"/>
    </row>
    <row r="152" spans="1:1" s="5" customFormat="1" x14ac:dyDescent="0.2">
      <c r="A152" s="26"/>
    </row>
    <row r="153" spans="1:1" s="5" customFormat="1" x14ac:dyDescent="0.2">
      <c r="A153" s="26"/>
    </row>
    <row r="154" spans="1:1" s="5" customFormat="1" x14ac:dyDescent="0.2">
      <c r="A154" s="26"/>
    </row>
    <row r="155" spans="1:1" s="5" customFormat="1" x14ac:dyDescent="0.2">
      <c r="A155" s="26"/>
    </row>
    <row r="156" spans="1:1" s="5" customFormat="1" x14ac:dyDescent="0.2">
      <c r="A156" s="26"/>
    </row>
    <row r="157" spans="1:1" s="5" customFormat="1" x14ac:dyDescent="0.2">
      <c r="A157" s="26"/>
    </row>
    <row r="158" spans="1:1" s="5" customFormat="1" x14ac:dyDescent="0.2">
      <c r="A158" s="26"/>
    </row>
    <row r="159" spans="1:1" s="5" customFormat="1" x14ac:dyDescent="0.2">
      <c r="A159" s="26"/>
    </row>
    <row r="160" spans="1:1" s="5" customFormat="1" x14ac:dyDescent="0.2">
      <c r="A160" s="26"/>
    </row>
    <row r="161" spans="1:1" s="5" customFormat="1" x14ac:dyDescent="0.2">
      <c r="A161" s="26"/>
    </row>
    <row r="162" spans="1:1" s="5" customFormat="1" x14ac:dyDescent="0.2">
      <c r="A162" s="26"/>
    </row>
    <row r="163" spans="1:1" s="5" customFormat="1" x14ac:dyDescent="0.2">
      <c r="A163" s="26"/>
    </row>
    <row r="164" spans="1:1" s="5" customFormat="1" x14ac:dyDescent="0.2">
      <c r="A164" s="26"/>
    </row>
    <row r="165" spans="1:1" s="5" customFormat="1" x14ac:dyDescent="0.2">
      <c r="A165" s="26"/>
    </row>
    <row r="166" spans="1:1" s="5" customFormat="1" x14ac:dyDescent="0.2">
      <c r="A166" s="26"/>
    </row>
    <row r="167" spans="1:1" s="5" customFormat="1" x14ac:dyDescent="0.2">
      <c r="A167" s="26"/>
    </row>
    <row r="168" spans="1:1" s="5" customFormat="1" x14ac:dyDescent="0.2">
      <c r="A168" s="26"/>
    </row>
    <row r="169" spans="1:1" s="5" customFormat="1" x14ac:dyDescent="0.2">
      <c r="A169" s="26"/>
    </row>
    <row r="170" spans="1:1" s="5" customFormat="1" x14ac:dyDescent="0.2">
      <c r="A170" s="26"/>
    </row>
    <row r="171" spans="1:1" s="5" customFormat="1" x14ac:dyDescent="0.2">
      <c r="A171" s="26"/>
    </row>
    <row r="172" spans="1:1" s="5" customFormat="1" x14ac:dyDescent="0.2">
      <c r="A172" s="26"/>
    </row>
    <row r="173" spans="1:1" s="5" customFormat="1" x14ac:dyDescent="0.2">
      <c r="A173" s="26"/>
    </row>
    <row r="174" spans="1:1" s="5" customFormat="1" x14ac:dyDescent="0.2">
      <c r="A174" s="26"/>
    </row>
    <row r="175" spans="1:1" s="5" customFormat="1" x14ac:dyDescent="0.2">
      <c r="A175" s="26"/>
    </row>
    <row r="176" spans="1:1" s="5" customFormat="1" x14ac:dyDescent="0.2">
      <c r="A176" s="26"/>
    </row>
    <row r="177" spans="1:1" s="5" customFormat="1" x14ac:dyDescent="0.2">
      <c r="A177" s="26"/>
    </row>
    <row r="178" spans="1:1" s="5" customFormat="1" x14ac:dyDescent="0.2">
      <c r="A178" s="26"/>
    </row>
    <row r="179" spans="1:1" s="5" customFormat="1" x14ac:dyDescent="0.2">
      <c r="A179" s="26"/>
    </row>
    <row r="180" spans="1:1" s="5" customFormat="1" x14ac:dyDescent="0.2">
      <c r="A180" s="26"/>
    </row>
    <row r="181" spans="1:1" s="5" customFormat="1" x14ac:dyDescent="0.2">
      <c r="A181" s="26"/>
    </row>
    <row r="182" spans="1:1" s="5" customFormat="1" x14ac:dyDescent="0.2">
      <c r="A182" s="26"/>
    </row>
    <row r="183" spans="1:1" s="5" customFormat="1" x14ac:dyDescent="0.2">
      <c r="A183" s="26"/>
    </row>
    <row r="184" spans="1:1" s="5" customFormat="1" x14ac:dyDescent="0.2">
      <c r="A184" s="26"/>
    </row>
    <row r="185" spans="1:1" s="5" customFormat="1" x14ac:dyDescent="0.2">
      <c r="A185" s="26"/>
    </row>
    <row r="186" spans="1:1" s="5" customFormat="1" x14ac:dyDescent="0.2">
      <c r="A186" s="26"/>
    </row>
    <row r="187" spans="1:1" s="5" customFormat="1" x14ac:dyDescent="0.2">
      <c r="A187" s="26"/>
    </row>
    <row r="188" spans="1:1" s="5" customFormat="1" x14ac:dyDescent="0.2">
      <c r="A188" s="26"/>
    </row>
    <row r="189" spans="1:1" s="5" customFormat="1" x14ac:dyDescent="0.2">
      <c r="A189" s="26"/>
    </row>
    <row r="190" spans="1:1" s="5" customFormat="1" x14ac:dyDescent="0.2">
      <c r="A190" s="26"/>
    </row>
    <row r="191" spans="1:1" s="5" customFormat="1" x14ac:dyDescent="0.2">
      <c r="A191" s="26"/>
    </row>
    <row r="192" spans="1:1" s="5" customFormat="1" x14ac:dyDescent="0.2">
      <c r="A192" s="26"/>
    </row>
    <row r="193" spans="1:1" s="5" customFormat="1" x14ac:dyDescent="0.2">
      <c r="A193" s="26"/>
    </row>
    <row r="194" spans="1:1" s="5" customFormat="1" x14ac:dyDescent="0.2">
      <c r="A194" s="26"/>
    </row>
    <row r="195" spans="1:1" s="5" customFormat="1" x14ac:dyDescent="0.2">
      <c r="A195" s="26"/>
    </row>
    <row r="196" spans="1:1" s="5" customFormat="1" x14ac:dyDescent="0.2">
      <c r="A196" s="26"/>
    </row>
    <row r="197" spans="1:1" s="5" customFormat="1" x14ac:dyDescent="0.2">
      <c r="A197" s="26"/>
    </row>
    <row r="198" spans="1:1" s="5" customFormat="1" x14ac:dyDescent="0.2">
      <c r="A198" s="26"/>
    </row>
    <row r="199" spans="1:1" s="5" customFormat="1" x14ac:dyDescent="0.2">
      <c r="A199" s="26"/>
    </row>
    <row r="200" spans="1:1" s="5" customFormat="1" x14ac:dyDescent="0.2">
      <c r="A200" s="26"/>
    </row>
    <row r="201" spans="1:1" s="5" customFormat="1" x14ac:dyDescent="0.2">
      <c r="A201" s="26"/>
    </row>
    <row r="202" spans="1:1" s="5" customFormat="1" x14ac:dyDescent="0.2">
      <c r="A202" s="26"/>
    </row>
    <row r="203" spans="1:1" s="5" customFormat="1" x14ac:dyDescent="0.2">
      <c r="A203" s="26"/>
    </row>
    <row r="204" spans="1:1" s="5" customFormat="1" x14ac:dyDescent="0.2">
      <c r="A204" s="26"/>
    </row>
    <row r="205" spans="1:1" s="5" customFormat="1" x14ac:dyDescent="0.2">
      <c r="A205" s="26"/>
    </row>
    <row r="206" spans="1:1" s="5" customFormat="1" x14ac:dyDescent="0.2">
      <c r="A206" s="26"/>
    </row>
    <row r="207" spans="1:1" s="5" customFormat="1" x14ac:dyDescent="0.2">
      <c r="A207" s="26"/>
    </row>
    <row r="208" spans="1:1" s="5" customFormat="1" x14ac:dyDescent="0.2">
      <c r="A208" s="26"/>
    </row>
    <row r="209" spans="1:1" s="5" customFormat="1" x14ac:dyDescent="0.2">
      <c r="A209" s="26"/>
    </row>
    <row r="210" spans="1:1" s="5" customFormat="1" x14ac:dyDescent="0.2">
      <c r="A210" s="26"/>
    </row>
    <row r="211" spans="1:1" s="5" customFormat="1" x14ac:dyDescent="0.2">
      <c r="A211" s="26"/>
    </row>
    <row r="212" spans="1:1" s="5" customFormat="1" x14ac:dyDescent="0.2">
      <c r="A212" s="26"/>
    </row>
    <row r="213" spans="1:1" s="5" customFormat="1" x14ac:dyDescent="0.2">
      <c r="A213" s="26"/>
    </row>
    <row r="214" spans="1:1" s="5" customFormat="1" x14ac:dyDescent="0.2">
      <c r="A214" s="26"/>
    </row>
    <row r="215" spans="1:1" s="5" customFormat="1" x14ac:dyDescent="0.2">
      <c r="A215" s="26"/>
    </row>
    <row r="216" spans="1:1" s="5" customFormat="1" x14ac:dyDescent="0.2">
      <c r="A216" s="26"/>
    </row>
    <row r="217" spans="1:1" s="5" customFormat="1" x14ac:dyDescent="0.2">
      <c r="A217" s="26"/>
    </row>
    <row r="218" spans="1:1" s="5" customFormat="1" x14ac:dyDescent="0.2">
      <c r="A218" s="26"/>
    </row>
    <row r="219" spans="1:1" s="5" customFormat="1" x14ac:dyDescent="0.2">
      <c r="A219" s="26"/>
    </row>
    <row r="220" spans="1:1" s="5" customFormat="1" x14ac:dyDescent="0.2">
      <c r="A220" s="26"/>
    </row>
    <row r="221" spans="1:1" s="5" customFormat="1" x14ac:dyDescent="0.2">
      <c r="A221" s="26"/>
    </row>
    <row r="222" spans="1:1" s="5" customFormat="1" x14ac:dyDescent="0.2">
      <c r="A222" s="26"/>
    </row>
    <row r="223" spans="1:1" s="5" customFormat="1" x14ac:dyDescent="0.2">
      <c r="A223" s="26"/>
    </row>
    <row r="224" spans="1:1" s="5" customFormat="1" x14ac:dyDescent="0.2">
      <c r="A224" s="26"/>
    </row>
    <row r="225" spans="1:1" s="5" customFormat="1" x14ac:dyDescent="0.2">
      <c r="A225" s="26"/>
    </row>
    <row r="226" spans="1:1" s="5" customFormat="1" x14ac:dyDescent="0.2">
      <c r="A226" s="26"/>
    </row>
    <row r="227" spans="1:1" s="5" customFormat="1" x14ac:dyDescent="0.2">
      <c r="A227" s="26"/>
    </row>
    <row r="228" spans="1:1" s="5" customFormat="1" x14ac:dyDescent="0.2">
      <c r="A228" s="26"/>
    </row>
    <row r="229" spans="1:1" s="5" customFormat="1" x14ac:dyDescent="0.2">
      <c r="A229" s="26"/>
    </row>
    <row r="230" spans="1:1" s="5" customFormat="1" x14ac:dyDescent="0.2">
      <c r="A230" s="26"/>
    </row>
    <row r="231" spans="1:1" s="5" customFormat="1" x14ac:dyDescent="0.2">
      <c r="A231" s="26"/>
    </row>
    <row r="232" spans="1:1" s="5" customFormat="1" x14ac:dyDescent="0.2">
      <c r="A232" s="26"/>
    </row>
    <row r="233" spans="1:1" s="5" customFormat="1" x14ac:dyDescent="0.2">
      <c r="A233" s="26"/>
    </row>
    <row r="234" spans="1:1" s="5" customFormat="1" x14ac:dyDescent="0.2">
      <c r="A234" s="26"/>
    </row>
    <row r="235" spans="1:1" s="5" customFormat="1" x14ac:dyDescent="0.2">
      <c r="A235" s="26"/>
    </row>
    <row r="236" spans="1:1" s="5" customFormat="1" x14ac:dyDescent="0.2">
      <c r="A236" s="26"/>
    </row>
    <row r="237" spans="1:1" s="5" customFormat="1" x14ac:dyDescent="0.2">
      <c r="A237" s="26"/>
    </row>
    <row r="238" spans="1:1" s="5" customFormat="1" x14ac:dyDescent="0.2">
      <c r="A238" s="26"/>
    </row>
  </sheetData>
  <phoneticPr fontId="0" type="noConversion"/>
  <pageMargins left="0.75" right="0.75" top="1" bottom="1" header="0.5" footer="0.5"/>
  <pageSetup scale="80" orientation="landscape" verticalDpi="300"/>
  <headerFooter>
    <oddHeader>&amp;C&amp;"Arial,Bold"&amp;14V3 Ballot Submission/Resolution Form</oddHeader>
    <oddFooter>&amp;L&amp;F [&amp;A]&amp;C&amp;P&amp;RMarch 2003</oddFooter>
  </headerFooter>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F231"/>
  <sheetViews>
    <sheetView zoomScale="75" workbookViewId="0">
      <selection activeCell="L35" sqref="L35"/>
    </sheetView>
  </sheetViews>
  <sheetFormatPr defaultColWidth="9.140625" defaultRowHeight="12.75" x14ac:dyDescent="0.2"/>
  <cols>
    <col min="1" max="1" width="19.42578125" style="25" customWidth="1"/>
    <col min="2" max="2" width="10" style="3" bestFit="1" customWidth="1"/>
    <col min="3" max="3" width="10.42578125" style="3" bestFit="1" customWidth="1"/>
    <col min="4" max="4" width="14.28515625" style="3" bestFit="1" customWidth="1"/>
    <col min="5" max="5" width="6.28515625" style="3" customWidth="1"/>
    <col min="6" max="6" width="31.42578125" style="3" customWidth="1"/>
    <col min="7" max="17" width="6.28515625" style="3" customWidth="1"/>
    <col min="18" max="18" width="7.7109375" style="3" customWidth="1"/>
    <col min="19" max="30" width="6.28515625" style="3" customWidth="1"/>
    <col min="31" max="31" width="17.7109375" style="3" bestFit="1" customWidth="1"/>
    <col min="32" max="34" width="6.28515625" style="3" customWidth="1"/>
    <col min="35" max="16384" width="9.140625" style="3"/>
  </cols>
  <sheetData>
    <row r="1" spans="1:32" x14ac:dyDescent="0.2">
      <c r="A1" s="25" t="s">
        <v>38</v>
      </c>
    </row>
    <row r="3" spans="1:32" s="31" customFormat="1" ht="18.75" customHeight="1" x14ac:dyDescent="0.2">
      <c r="A3" s="27"/>
      <c r="B3" s="28"/>
      <c r="C3" s="29"/>
      <c r="D3" s="29"/>
      <c r="E3" s="29"/>
      <c r="F3" s="29"/>
      <c r="G3" s="30"/>
      <c r="H3" s="30"/>
      <c r="I3" s="30"/>
      <c r="J3" s="30"/>
    </row>
    <row r="4" spans="1:32" s="31" customFormat="1" ht="45.75" customHeight="1" x14ac:dyDescent="0.2">
      <c r="B4" s="30"/>
      <c r="C4" s="30"/>
      <c r="D4" s="30"/>
      <c r="F4" s="30"/>
      <c r="G4" s="30"/>
      <c r="H4" s="29"/>
    </row>
    <row r="5" spans="1:32" s="31" customFormat="1" ht="34.5" customHeight="1" x14ac:dyDescent="0.2">
      <c r="A5" s="27"/>
      <c r="B5" s="32"/>
      <c r="C5" s="32"/>
      <c r="D5" s="32"/>
      <c r="E5" s="32"/>
      <c r="F5" s="32"/>
      <c r="G5" s="32"/>
      <c r="H5" s="32"/>
      <c r="I5" s="32"/>
      <c r="J5" s="32"/>
      <c r="K5" s="32"/>
      <c r="L5" s="32"/>
      <c r="M5" s="32"/>
      <c r="N5" s="29"/>
      <c r="O5" s="29"/>
      <c r="P5" s="29"/>
      <c r="Q5" s="32"/>
      <c r="R5" s="32"/>
      <c r="S5" s="29"/>
      <c r="T5" s="29"/>
      <c r="U5" s="29"/>
    </row>
    <row r="6" spans="1:32" s="31" customFormat="1" ht="17.25" customHeight="1" x14ac:dyDescent="0.2">
      <c r="A6" s="27"/>
      <c r="B6" s="32"/>
      <c r="E6" s="33"/>
      <c r="F6" s="33"/>
      <c r="G6" s="33"/>
      <c r="H6" s="33"/>
    </row>
    <row r="7" spans="1:32" s="31" customFormat="1" ht="29.25" customHeight="1" x14ac:dyDescent="0.2">
      <c r="A7" s="27"/>
      <c r="B7" s="30"/>
      <c r="C7" s="30"/>
      <c r="D7" s="30"/>
      <c r="E7" s="30"/>
      <c r="F7" s="30"/>
      <c r="G7" s="30"/>
      <c r="H7" s="30"/>
      <c r="I7" s="30"/>
      <c r="J7" s="32"/>
      <c r="K7" s="30"/>
      <c r="L7" s="29"/>
      <c r="M7" s="30"/>
      <c r="N7" s="30"/>
      <c r="O7" s="30"/>
      <c r="P7" s="30"/>
      <c r="R7" s="30"/>
      <c r="S7" s="30"/>
      <c r="T7" s="30"/>
      <c r="U7" s="30"/>
      <c r="V7" s="30"/>
      <c r="W7" s="30"/>
      <c r="X7" s="30"/>
      <c r="Y7" s="30"/>
      <c r="Z7" s="30"/>
      <c r="AA7" s="30"/>
      <c r="AB7" s="30"/>
      <c r="AC7" s="30"/>
      <c r="AD7" s="30"/>
      <c r="AE7" s="30"/>
      <c r="AF7" s="30"/>
    </row>
    <row r="8" spans="1:32" s="31" customFormat="1" ht="34.5" customHeight="1" x14ac:dyDescent="0.2">
      <c r="A8" s="27"/>
      <c r="B8" s="32"/>
      <c r="C8" s="32"/>
      <c r="D8" s="32"/>
      <c r="E8" s="32"/>
      <c r="F8" s="32"/>
      <c r="G8" s="32"/>
      <c r="H8" s="32"/>
      <c r="I8" s="29"/>
      <c r="J8" s="29"/>
      <c r="K8" s="32"/>
      <c r="L8" s="32"/>
      <c r="M8" s="29"/>
      <c r="N8" s="29"/>
    </row>
    <row r="9" spans="1:32" x14ac:dyDescent="0.2">
      <c r="A9" s="34"/>
      <c r="B9" s="32" t="s">
        <v>33</v>
      </c>
      <c r="C9" s="32" t="s">
        <v>43</v>
      </c>
      <c r="D9" s="32"/>
    </row>
    <row r="10" spans="1:32" ht="50.25" customHeight="1" x14ac:dyDescent="0.2">
      <c r="A10" s="27" t="s">
        <v>4</v>
      </c>
    </row>
    <row r="11" spans="1:32" x14ac:dyDescent="0.2">
      <c r="A11" s="27" t="s">
        <v>5</v>
      </c>
    </row>
    <row r="12" spans="1:32" x14ac:dyDescent="0.2">
      <c r="A12" s="27" t="s">
        <v>8</v>
      </c>
    </row>
    <row r="13" spans="1:32" ht="15" customHeight="1" x14ac:dyDescent="0.2">
      <c r="A13" s="27"/>
      <c r="I13" s="5"/>
      <c r="J13" s="5"/>
    </row>
    <row r="14" spans="1:32" s="5" customFormat="1" x14ac:dyDescent="0.2"/>
    <row r="15" spans="1:32" s="5" customFormat="1" x14ac:dyDescent="0.2">
      <c r="A15" s="26"/>
      <c r="I15" s="24"/>
      <c r="J15" s="24"/>
    </row>
    <row r="16" spans="1:32" s="24" customFormat="1" x14ac:dyDescent="0.2">
      <c r="A16" s="25"/>
      <c r="B16" s="5"/>
      <c r="I16" s="5"/>
      <c r="J16" s="5"/>
    </row>
    <row r="17" spans="1:11" s="5" customFormat="1" x14ac:dyDescent="0.2">
      <c r="A17" s="53" t="s">
        <v>7</v>
      </c>
      <c r="B17" s="5" t="s">
        <v>9</v>
      </c>
    </row>
    <row r="18" spans="1:11" s="5" customFormat="1" x14ac:dyDescent="0.2">
      <c r="A18" s="26"/>
      <c r="B18" s="8"/>
    </row>
    <row r="19" spans="1:11" s="5" customFormat="1" x14ac:dyDescent="0.2">
      <c r="A19" s="29"/>
      <c r="B19" s="8"/>
    </row>
    <row r="20" spans="1:11" s="5" customFormat="1" ht="89.25" x14ac:dyDescent="0.2">
      <c r="A20" s="29" t="s">
        <v>12</v>
      </c>
      <c r="B20" s="30" t="s">
        <v>13</v>
      </c>
      <c r="C20" s="30" t="s">
        <v>14</v>
      </c>
      <c r="D20" s="30" t="s">
        <v>15</v>
      </c>
      <c r="E20" s="30" t="s">
        <v>16</v>
      </c>
      <c r="F20" s="30" t="s">
        <v>17</v>
      </c>
      <c r="G20" s="30" t="s">
        <v>2</v>
      </c>
      <c r="H20" s="30" t="s">
        <v>3</v>
      </c>
      <c r="I20" s="32" t="s">
        <v>54</v>
      </c>
      <c r="J20" s="30" t="s">
        <v>18</v>
      </c>
      <c r="K20" s="29" t="s">
        <v>1</v>
      </c>
    </row>
    <row r="21" spans="1:11" s="5" customFormat="1" x14ac:dyDescent="0.2">
      <c r="B21" s="8"/>
    </row>
    <row r="22" spans="1:11" s="5" customFormat="1" x14ac:dyDescent="0.2">
      <c r="A22" s="64"/>
      <c r="B22" s="8"/>
    </row>
    <row r="23" spans="1:11" s="5" customFormat="1" x14ac:dyDescent="0.2">
      <c r="A23" s="64"/>
    </row>
    <row r="24" spans="1:11" s="5" customFormat="1" x14ac:dyDescent="0.2">
      <c r="A24" s="65"/>
    </row>
    <row r="25" spans="1:11" s="5" customFormat="1" x14ac:dyDescent="0.2">
      <c r="A25" s="65"/>
    </row>
    <row r="26" spans="1:11" s="5" customFormat="1" x14ac:dyDescent="0.2">
      <c r="A26" s="65"/>
    </row>
    <row r="27" spans="1:11" s="5" customFormat="1" x14ac:dyDescent="0.2">
      <c r="A27" s="26"/>
    </row>
    <row r="28" spans="1:11" s="5" customFormat="1" x14ac:dyDescent="0.2">
      <c r="A28" s="26"/>
    </row>
    <row r="29" spans="1:11" s="5" customFormat="1" x14ac:dyDescent="0.2">
      <c r="A29" s="26"/>
    </row>
    <row r="30" spans="1:11" s="5" customFormat="1" x14ac:dyDescent="0.2">
      <c r="A30" s="26"/>
    </row>
    <row r="31" spans="1:11" s="5" customFormat="1" x14ac:dyDescent="0.2">
      <c r="A31" s="26"/>
    </row>
    <row r="32" spans="1:11" s="5" customFormat="1" x14ac:dyDescent="0.2">
      <c r="A32" s="26"/>
    </row>
    <row r="33" spans="1:1" s="5" customFormat="1" x14ac:dyDescent="0.2">
      <c r="A33" s="26"/>
    </row>
    <row r="34" spans="1:1" s="5" customFormat="1" x14ac:dyDescent="0.2">
      <c r="A34" s="26"/>
    </row>
    <row r="35" spans="1:1" s="5" customFormat="1" x14ac:dyDescent="0.2">
      <c r="A35" s="26"/>
    </row>
    <row r="36" spans="1:1" s="5" customFormat="1" x14ac:dyDescent="0.2">
      <c r="A36" s="26"/>
    </row>
    <row r="37" spans="1:1" s="5" customFormat="1" x14ac:dyDescent="0.2">
      <c r="A37" s="26"/>
    </row>
    <row r="38" spans="1:1" s="5" customFormat="1" x14ac:dyDescent="0.2">
      <c r="A38" s="26"/>
    </row>
    <row r="39" spans="1:1" s="5" customFormat="1" x14ac:dyDescent="0.2">
      <c r="A39" s="26"/>
    </row>
    <row r="40" spans="1:1" s="5" customFormat="1" x14ac:dyDescent="0.2">
      <c r="A40" s="26"/>
    </row>
    <row r="41" spans="1:1" s="5" customFormat="1" x14ac:dyDescent="0.2">
      <c r="A41" s="26"/>
    </row>
    <row r="42" spans="1:1" s="5" customFormat="1" x14ac:dyDescent="0.2">
      <c r="A42" s="26"/>
    </row>
    <row r="43" spans="1:1" s="5" customFormat="1" x14ac:dyDescent="0.2">
      <c r="A43" s="26"/>
    </row>
    <row r="44" spans="1:1" s="5" customFormat="1" x14ac:dyDescent="0.2">
      <c r="A44" s="26"/>
    </row>
    <row r="45" spans="1:1" s="5" customFormat="1" x14ac:dyDescent="0.2">
      <c r="A45" s="26"/>
    </row>
    <row r="46" spans="1:1" s="5" customFormat="1" x14ac:dyDescent="0.2">
      <c r="A46" s="26"/>
    </row>
    <row r="47" spans="1:1" s="5" customFormat="1" x14ac:dyDescent="0.2">
      <c r="A47" s="26"/>
    </row>
    <row r="48" spans="1:1" s="5" customFormat="1" x14ac:dyDescent="0.2">
      <c r="A48" s="26"/>
    </row>
    <row r="49" spans="1:1" s="5" customFormat="1" x14ac:dyDescent="0.2">
      <c r="A49" s="26"/>
    </row>
    <row r="50" spans="1:1" s="5" customFormat="1" x14ac:dyDescent="0.2">
      <c r="A50" s="26"/>
    </row>
    <row r="51" spans="1:1" s="5" customFormat="1" x14ac:dyDescent="0.2">
      <c r="A51" s="26"/>
    </row>
    <row r="52" spans="1:1" s="5" customFormat="1" x14ac:dyDescent="0.2">
      <c r="A52" s="26"/>
    </row>
    <row r="53" spans="1:1" s="5" customFormat="1" x14ac:dyDescent="0.2">
      <c r="A53" s="26"/>
    </row>
    <row r="54" spans="1:1" s="5" customFormat="1" x14ac:dyDescent="0.2">
      <c r="A54" s="26"/>
    </row>
    <row r="55" spans="1:1" s="5" customFormat="1" x14ac:dyDescent="0.2">
      <c r="A55" s="26"/>
    </row>
    <row r="56" spans="1:1" s="5" customFormat="1" x14ac:dyDescent="0.2">
      <c r="A56" s="26"/>
    </row>
    <row r="57" spans="1:1" s="5" customFormat="1" x14ac:dyDescent="0.2">
      <c r="A57" s="26"/>
    </row>
    <row r="58" spans="1:1" s="5" customFormat="1" x14ac:dyDescent="0.2">
      <c r="A58" s="26"/>
    </row>
    <row r="59" spans="1:1" s="5" customFormat="1" x14ac:dyDescent="0.2">
      <c r="A59" s="26"/>
    </row>
    <row r="60" spans="1:1" s="5" customFormat="1" x14ac:dyDescent="0.2">
      <c r="A60" s="26"/>
    </row>
    <row r="61" spans="1:1" s="5" customFormat="1" x14ac:dyDescent="0.2">
      <c r="A61" s="26"/>
    </row>
    <row r="62" spans="1:1" s="5" customFormat="1" x14ac:dyDescent="0.2">
      <c r="A62" s="26"/>
    </row>
    <row r="63" spans="1:1" s="5" customFormat="1" x14ac:dyDescent="0.2">
      <c r="A63" s="26"/>
    </row>
    <row r="64" spans="1:1" s="5" customFormat="1" x14ac:dyDescent="0.2">
      <c r="A64" s="26"/>
    </row>
    <row r="65" spans="1:1" s="5" customFormat="1" x14ac:dyDescent="0.2">
      <c r="A65" s="26"/>
    </row>
    <row r="66" spans="1:1" s="5" customFormat="1" x14ac:dyDescent="0.2">
      <c r="A66" s="26"/>
    </row>
    <row r="67" spans="1:1" s="5" customFormat="1" x14ac:dyDescent="0.2">
      <c r="A67" s="26"/>
    </row>
    <row r="68" spans="1:1" s="5" customFormat="1" x14ac:dyDescent="0.2">
      <c r="A68" s="26"/>
    </row>
    <row r="69" spans="1:1" s="5" customFormat="1" x14ac:dyDescent="0.2">
      <c r="A69" s="26"/>
    </row>
    <row r="70" spans="1:1" s="5" customFormat="1" x14ac:dyDescent="0.2">
      <c r="A70" s="26"/>
    </row>
    <row r="71" spans="1:1" s="5" customFormat="1" x14ac:dyDescent="0.2">
      <c r="A71" s="26"/>
    </row>
    <row r="72" spans="1:1" s="5" customFormat="1" x14ac:dyDescent="0.2">
      <c r="A72" s="26"/>
    </row>
    <row r="73" spans="1:1" s="5" customFormat="1" x14ac:dyDescent="0.2">
      <c r="A73" s="26"/>
    </row>
    <row r="74" spans="1:1" s="5" customFormat="1" x14ac:dyDescent="0.2">
      <c r="A74" s="26"/>
    </row>
    <row r="75" spans="1:1" s="5" customFormat="1" x14ac:dyDescent="0.2">
      <c r="A75" s="26"/>
    </row>
    <row r="76" spans="1:1" s="5" customFormat="1" x14ac:dyDescent="0.2">
      <c r="A76" s="26"/>
    </row>
    <row r="77" spans="1:1" s="5" customFormat="1" x14ac:dyDescent="0.2">
      <c r="A77" s="26"/>
    </row>
    <row r="78" spans="1:1" s="5" customFormat="1" x14ac:dyDescent="0.2">
      <c r="A78" s="26"/>
    </row>
    <row r="79" spans="1:1" s="5" customFormat="1" x14ac:dyDescent="0.2">
      <c r="A79" s="26"/>
    </row>
    <row r="80" spans="1:1" s="5" customFormat="1" x14ac:dyDescent="0.2">
      <c r="A80" s="26"/>
    </row>
    <row r="81" spans="1:1" s="5" customFormat="1" x14ac:dyDescent="0.2">
      <c r="A81" s="26"/>
    </row>
    <row r="82" spans="1:1" s="5" customFormat="1" x14ac:dyDescent="0.2">
      <c r="A82" s="26"/>
    </row>
    <row r="83" spans="1:1" s="5" customFormat="1" x14ac:dyDescent="0.2">
      <c r="A83" s="26"/>
    </row>
    <row r="84" spans="1:1" s="5" customFormat="1" x14ac:dyDescent="0.2">
      <c r="A84" s="26"/>
    </row>
    <row r="85" spans="1:1" s="5" customFormat="1" x14ac:dyDescent="0.2">
      <c r="A85" s="26"/>
    </row>
    <row r="86" spans="1:1" s="5" customFormat="1" x14ac:dyDescent="0.2">
      <c r="A86" s="26"/>
    </row>
    <row r="87" spans="1:1" s="5" customFormat="1" x14ac:dyDescent="0.2">
      <c r="A87" s="26"/>
    </row>
    <row r="88" spans="1:1" s="5" customFormat="1" x14ac:dyDescent="0.2">
      <c r="A88" s="26"/>
    </row>
    <row r="89" spans="1:1" s="5" customFormat="1" x14ac:dyDescent="0.2">
      <c r="A89" s="26"/>
    </row>
    <row r="90" spans="1:1" s="5" customFormat="1" x14ac:dyDescent="0.2">
      <c r="A90" s="26"/>
    </row>
    <row r="91" spans="1:1" s="5" customFormat="1" x14ac:dyDescent="0.2">
      <c r="A91" s="26"/>
    </row>
    <row r="92" spans="1:1" s="5" customFormat="1" x14ac:dyDescent="0.2">
      <c r="A92" s="26"/>
    </row>
    <row r="93" spans="1:1" s="5" customFormat="1" x14ac:dyDescent="0.2">
      <c r="A93" s="26"/>
    </row>
    <row r="94" spans="1:1" s="5" customFormat="1" x14ac:dyDescent="0.2">
      <c r="A94" s="26"/>
    </row>
    <row r="95" spans="1:1" s="5" customFormat="1" x14ac:dyDescent="0.2">
      <c r="A95" s="26"/>
    </row>
    <row r="96" spans="1:1" s="5" customFormat="1" x14ac:dyDescent="0.2">
      <c r="A96" s="26"/>
    </row>
    <row r="97" spans="1:1" s="5" customFormat="1" x14ac:dyDescent="0.2">
      <c r="A97" s="26"/>
    </row>
    <row r="98" spans="1:1" s="5" customFormat="1" x14ac:dyDescent="0.2">
      <c r="A98" s="26"/>
    </row>
    <row r="99" spans="1:1" s="5" customFormat="1" x14ac:dyDescent="0.2">
      <c r="A99" s="26"/>
    </row>
    <row r="100" spans="1:1" s="5" customFormat="1" x14ac:dyDescent="0.2">
      <c r="A100" s="26"/>
    </row>
    <row r="101" spans="1:1" s="5" customFormat="1" x14ac:dyDescent="0.2">
      <c r="A101" s="26"/>
    </row>
    <row r="102" spans="1:1" s="5" customFormat="1" x14ac:dyDescent="0.2">
      <c r="A102" s="26"/>
    </row>
    <row r="103" spans="1:1" s="5" customFormat="1" x14ac:dyDescent="0.2">
      <c r="A103" s="26"/>
    </row>
    <row r="104" spans="1:1" s="5" customFormat="1" x14ac:dyDescent="0.2">
      <c r="A104" s="26"/>
    </row>
    <row r="105" spans="1:1" s="5" customFormat="1" x14ac:dyDescent="0.2">
      <c r="A105" s="26"/>
    </row>
    <row r="106" spans="1:1" s="5" customFormat="1" x14ac:dyDescent="0.2">
      <c r="A106" s="26"/>
    </row>
    <row r="107" spans="1:1" s="5" customFormat="1" x14ac:dyDescent="0.2">
      <c r="A107" s="26"/>
    </row>
    <row r="108" spans="1:1" s="5" customFormat="1" x14ac:dyDescent="0.2">
      <c r="A108" s="26"/>
    </row>
    <row r="109" spans="1:1" s="5" customFormat="1" x14ac:dyDescent="0.2">
      <c r="A109" s="26"/>
    </row>
    <row r="110" spans="1:1" s="5" customFormat="1" x14ac:dyDescent="0.2">
      <c r="A110" s="26"/>
    </row>
    <row r="111" spans="1:1" s="5" customFormat="1" x14ac:dyDescent="0.2">
      <c r="A111" s="26"/>
    </row>
    <row r="112" spans="1:1" s="5" customFormat="1" x14ac:dyDescent="0.2">
      <c r="A112" s="26"/>
    </row>
    <row r="113" spans="1:1" s="5" customFormat="1" x14ac:dyDescent="0.2">
      <c r="A113" s="26"/>
    </row>
    <row r="114" spans="1:1" s="5" customFormat="1" x14ac:dyDescent="0.2">
      <c r="A114" s="26"/>
    </row>
    <row r="115" spans="1:1" s="5" customFormat="1" x14ac:dyDescent="0.2">
      <c r="A115" s="26"/>
    </row>
    <row r="116" spans="1:1" s="5" customFormat="1" x14ac:dyDescent="0.2">
      <c r="A116" s="26"/>
    </row>
    <row r="117" spans="1:1" s="5" customFormat="1" x14ac:dyDescent="0.2">
      <c r="A117" s="26"/>
    </row>
    <row r="118" spans="1:1" s="5" customFormat="1" x14ac:dyDescent="0.2">
      <c r="A118" s="26"/>
    </row>
    <row r="119" spans="1:1" s="5" customFormat="1" x14ac:dyDescent="0.2">
      <c r="A119" s="26"/>
    </row>
    <row r="120" spans="1:1" s="5" customFormat="1" x14ac:dyDescent="0.2">
      <c r="A120" s="26"/>
    </row>
    <row r="121" spans="1:1" s="5" customFormat="1" x14ac:dyDescent="0.2">
      <c r="A121" s="26"/>
    </row>
    <row r="122" spans="1:1" s="5" customFormat="1" x14ac:dyDescent="0.2">
      <c r="A122" s="26"/>
    </row>
    <row r="123" spans="1:1" s="5" customFormat="1" x14ac:dyDescent="0.2">
      <c r="A123" s="26"/>
    </row>
    <row r="124" spans="1:1" s="5" customFormat="1" x14ac:dyDescent="0.2">
      <c r="A124" s="26"/>
    </row>
    <row r="125" spans="1:1" s="5" customFormat="1" x14ac:dyDescent="0.2">
      <c r="A125" s="26"/>
    </row>
    <row r="126" spans="1:1" s="5" customFormat="1" x14ac:dyDescent="0.2">
      <c r="A126" s="26"/>
    </row>
    <row r="127" spans="1:1" s="5" customFormat="1" x14ac:dyDescent="0.2">
      <c r="A127" s="26"/>
    </row>
    <row r="128" spans="1:1" s="5" customFormat="1" x14ac:dyDescent="0.2">
      <c r="A128" s="26"/>
    </row>
    <row r="129" spans="1:1" s="5" customFormat="1" x14ac:dyDescent="0.2">
      <c r="A129" s="26"/>
    </row>
    <row r="130" spans="1:1" s="5" customFormat="1" x14ac:dyDescent="0.2">
      <c r="A130" s="26"/>
    </row>
    <row r="131" spans="1:1" s="5" customFormat="1" x14ac:dyDescent="0.2">
      <c r="A131" s="26"/>
    </row>
    <row r="132" spans="1:1" s="5" customFormat="1" x14ac:dyDescent="0.2">
      <c r="A132" s="26"/>
    </row>
    <row r="133" spans="1:1" s="5" customFormat="1" x14ac:dyDescent="0.2">
      <c r="A133" s="26"/>
    </row>
    <row r="134" spans="1:1" s="5" customFormat="1" x14ac:dyDescent="0.2">
      <c r="A134" s="26"/>
    </row>
    <row r="135" spans="1:1" s="5" customFormat="1" x14ac:dyDescent="0.2">
      <c r="A135" s="26"/>
    </row>
    <row r="136" spans="1:1" s="5" customFormat="1" x14ac:dyDescent="0.2">
      <c r="A136" s="26"/>
    </row>
    <row r="137" spans="1:1" s="5" customFormat="1" x14ac:dyDescent="0.2">
      <c r="A137" s="26"/>
    </row>
    <row r="138" spans="1:1" s="5" customFormat="1" x14ac:dyDescent="0.2">
      <c r="A138" s="26"/>
    </row>
    <row r="139" spans="1:1" s="5" customFormat="1" x14ac:dyDescent="0.2">
      <c r="A139" s="26"/>
    </row>
    <row r="140" spans="1:1" s="5" customFormat="1" x14ac:dyDescent="0.2">
      <c r="A140" s="26"/>
    </row>
    <row r="141" spans="1:1" s="5" customFormat="1" x14ac:dyDescent="0.2">
      <c r="A141" s="26"/>
    </row>
    <row r="142" spans="1:1" s="5" customFormat="1" x14ac:dyDescent="0.2">
      <c r="A142" s="26"/>
    </row>
    <row r="143" spans="1:1" s="5" customFormat="1" x14ac:dyDescent="0.2">
      <c r="A143" s="26"/>
    </row>
    <row r="144" spans="1:1" s="5" customFormat="1" x14ac:dyDescent="0.2">
      <c r="A144" s="26"/>
    </row>
    <row r="145" spans="1:1" s="5" customFormat="1" x14ac:dyDescent="0.2">
      <c r="A145" s="26"/>
    </row>
    <row r="146" spans="1:1" s="5" customFormat="1" x14ac:dyDescent="0.2">
      <c r="A146" s="26"/>
    </row>
    <row r="147" spans="1:1" s="5" customFormat="1" x14ac:dyDescent="0.2">
      <c r="A147" s="26"/>
    </row>
    <row r="148" spans="1:1" s="5" customFormat="1" x14ac:dyDescent="0.2">
      <c r="A148" s="26"/>
    </row>
    <row r="149" spans="1:1" s="5" customFormat="1" x14ac:dyDescent="0.2">
      <c r="A149" s="26"/>
    </row>
    <row r="150" spans="1:1" s="5" customFormat="1" x14ac:dyDescent="0.2">
      <c r="A150" s="26"/>
    </row>
    <row r="151" spans="1:1" s="5" customFormat="1" x14ac:dyDescent="0.2">
      <c r="A151" s="26"/>
    </row>
    <row r="152" spans="1:1" s="5" customFormat="1" x14ac:dyDescent="0.2">
      <c r="A152" s="26"/>
    </row>
    <row r="153" spans="1:1" s="5" customFormat="1" x14ac:dyDescent="0.2">
      <c r="A153" s="26"/>
    </row>
    <row r="154" spans="1:1" s="5" customFormat="1" x14ac:dyDescent="0.2">
      <c r="A154" s="26"/>
    </row>
    <row r="155" spans="1:1" s="5" customFormat="1" x14ac:dyDescent="0.2">
      <c r="A155" s="26"/>
    </row>
    <row r="156" spans="1:1" s="5" customFormat="1" x14ac:dyDescent="0.2">
      <c r="A156" s="26"/>
    </row>
    <row r="157" spans="1:1" s="5" customFormat="1" x14ac:dyDescent="0.2">
      <c r="A157" s="26"/>
    </row>
    <row r="158" spans="1:1" s="5" customFormat="1" x14ac:dyDescent="0.2">
      <c r="A158" s="26"/>
    </row>
    <row r="159" spans="1:1" s="5" customFormat="1" x14ac:dyDescent="0.2">
      <c r="A159" s="26"/>
    </row>
    <row r="160" spans="1:1" s="5" customFormat="1" x14ac:dyDescent="0.2">
      <c r="A160" s="26"/>
    </row>
    <row r="161" spans="1:1" s="5" customFormat="1" x14ac:dyDescent="0.2">
      <c r="A161" s="26"/>
    </row>
    <row r="162" spans="1:1" s="5" customFormat="1" x14ac:dyDescent="0.2">
      <c r="A162" s="26"/>
    </row>
    <row r="163" spans="1:1" s="5" customFormat="1" x14ac:dyDescent="0.2">
      <c r="A163" s="26"/>
    </row>
    <row r="164" spans="1:1" s="5" customFormat="1" x14ac:dyDescent="0.2">
      <c r="A164" s="26"/>
    </row>
    <row r="165" spans="1:1" s="5" customFormat="1" x14ac:dyDescent="0.2">
      <c r="A165" s="26"/>
    </row>
    <row r="166" spans="1:1" s="5" customFormat="1" x14ac:dyDescent="0.2">
      <c r="A166" s="26"/>
    </row>
    <row r="167" spans="1:1" s="5" customFormat="1" x14ac:dyDescent="0.2">
      <c r="A167" s="26"/>
    </row>
    <row r="168" spans="1:1" s="5" customFormat="1" x14ac:dyDescent="0.2">
      <c r="A168" s="26"/>
    </row>
    <row r="169" spans="1:1" s="5" customFormat="1" x14ac:dyDescent="0.2">
      <c r="A169" s="26"/>
    </row>
    <row r="170" spans="1:1" s="5" customFormat="1" x14ac:dyDescent="0.2">
      <c r="A170" s="26"/>
    </row>
    <row r="171" spans="1:1" s="5" customFormat="1" x14ac:dyDescent="0.2">
      <c r="A171" s="26"/>
    </row>
    <row r="172" spans="1:1" s="5" customFormat="1" x14ac:dyDescent="0.2">
      <c r="A172" s="26"/>
    </row>
    <row r="173" spans="1:1" s="5" customFormat="1" x14ac:dyDescent="0.2">
      <c r="A173" s="26"/>
    </row>
    <row r="174" spans="1:1" s="5" customFormat="1" x14ac:dyDescent="0.2">
      <c r="A174" s="26"/>
    </row>
    <row r="175" spans="1:1" s="5" customFormat="1" x14ac:dyDescent="0.2">
      <c r="A175" s="26"/>
    </row>
    <row r="176" spans="1:1" s="5" customFormat="1" x14ac:dyDescent="0.2">
      <c r="A176" s="26"/>
    </row>
    <row r="177" spans="1:1" s="5" customFormat="1" x14ac:dyDescent="0.2">
      <c r="A177" s="26"/>
    </row>
    <row r="178" spans="1:1" s="5" customFormat="1" x14ac:dyDescent="0.2">
      <c r="A178" s="26"/>
    </row>
    <row r="179" spans="1:1" s="5" customFormat="1" x14ac:dyDescent="0.2">
      <c r="A179" s="26"/>
    </row>
    <row r="180" spans="1:1" s="5" customFormat="1" x14ac:dyDescent="0.2">
      <c r="A180" s="26"/>
    </row>
    <row r="181" spans="1:1" s="5" customFormat="1" x14ac:dyDescent="0.2">
      <c r="A181" s="26"/>
    </row>
    <row r="182" spans="1:1" s="5" customFormat="1" x14ac:dyDescent="0.2">
      <c r="A182" s="26"/>
    </row>
    <row r="183" spans="1:1" s="5" customFormat="1" x14ac:dyDescent="0.2">
      <c r="A183" s="26"/>
    </row>
    <row r="184" spans="1:1" s="5" customFormat="1" x14ac:dyDescent="0.2">
      <c r="A184" s="26"/>
    </row>
    <row r="185" spans="1:1" s="5" customFormat="1" x14ac:dyDescent="0.2">
      <c r="A185" s="26"/>
    </row>
    <row r="186" spans="1:1" s="5" customFormat="1" x14ac:dyDescent="0.2">
      <c r="A186" s="26"/>
    </row>
    <row r="187" spans="1:1" s="5" customFormat="1" x14ac:dyDescent="0.2">
      <c r="A187" s="26"/>
    </row>
    <row r="188" spans="1:1" s="5" customFormat="1" x14ac:dyDescent="0.2">
      <c r="A188" s="26"/>
    </row>
    <row r="189" spans="1:1" s="5" customFormat="1" x14ac:dyDescent="0.2">
      <c r="A189" s="26"/>
    </row>
    <row r="190" spans="1:1" s="5" customFormat="1" x14ac:dyDescent="0.2">
      <c r="A190" s="26"/>
    </row>
    <row r="191" spans="1:1" s="5" customFormat="1" x14ac:dyDescent="0.2">
      <c r="A191" s="26"/>
    </row>
    <row r="192" spans="1:1" s="5" customFormat="1" x14ac:dyDescent="0.2">
      <c r="A192" s="26"/>
    </row>
    <row r="193" spans="1:1" s="5" customFormat="1" x14ac:dyDescent="0.2">
      <c r="A193" s="26"/>
    </row>
    <row r="194" spans="1:1" s="5" customFormat="1" x14ac:dyDescent="0.2">
      <c r="A194" s="26"/>
    </row>
    <row r="195" spans="1:1" s="5" customFormat="1" x14ac:dyDescent="0.2">
      <c r="A195" s="26"/>
    </row>
    <row r="196" spans="1:1" s="5" customFormat="1" x14ac:dyDescent="0.2">
      <c r="A196" s="26"/>
    </row>
    <row r="197" spans="1:1" s="5" customFormat="1" x14ac:dyDescent="0.2">
      <c r="A197" s="26"/>
    </row>
    <row r="198" spans="1:1" s="5" customFormat="1" x14ac:dyDescent="0.2">
      <c r="A198" s="26"/>
    </row>
    <row r="199" spans="1:1" s="5" customFormat="1" x14ac:dyDescent="0.2">
      <c r="A199" s="26"/>
    </row>
    <row r="200" spans="1:1" s="5" customFormat="1" x14ac:dyDescent="0.2">
      <c r="A200" s="26"/>
    </row>
    <row r="201" spans="1:1" s="5" customFormat="1" x14ac:dyDescent="0.2">
      <c r="A201" s="26"/>
    </row>
    <row r="202" spans="1:1" s="5" customFormat="1" x14ac:dyDescent="0.2">
      <c r="A202" s="26"/>
    </row>
    <row r="203" spans="1:1" s="5" customFormat="1" x14ac:dyDescent="0.2">
      <c r="A203" s="26"/>
    </row>
    <row r="204" spans="1:1" s="5" customFormat="1" x14ac:dyDescent="0.2">
      <c r="A204" s="26"/>
    </row>
    <row r="205" spans="1:1" s="5" customFormat="1" x14ac:dyDescent="0.2">
      <c r="A205" s="26"/>
    </row>
    <row r="206" spans="1:1" s="5" customFormat="1" x14ac:dyDescent="0.2">
      <c r="A206" s="26"/>
    </row>
    <row r="207" spans="1:1" s="5" customFormat="1" x14ac:dyDescent="0.2">
      <c r="A207" s="26"/>
    </row>
    <row r="208" spans="1:1" s="5" customFormat="1" x14ac:dyDescent="0.2">
      <c r="A208" s="26"/>
    </row>
    <row r="209" spans="1:1" s="5" customFormat="1" x14ac:dyDescent="0.2">
      <c r="A209" s="26"/>
    </row>
    <row r="210" spans="1:1" s="5" customFormat="1" x14ac:dyDescent="0.2">
      <c r="A210" s="26"/>
    </row>
    <row r="211" spans="1:1" s="5" customFormat="1" x14ac:dyDescent="0.2">
      <c r="A211" s="26"/>
    </row>
    <row r="212" spans="1:1" s="5" customFormat="1" x14ac:dyDescent="0.2">
      <c r="A212" s="26"/>
    </row>
    <row r="213" spans="1:1" s="5" customFormat="1" x14ac:dyDescent="0.2">
      <c r="A213" s="26"/>
    </row>
    <row r="214" spans="1:1" s="5" customFormat="1" x14ac:dyDescent="0.2">
      <c r="A214" s="26"/>
    </row>
    <row r="215" spans="1:1" s="5" customFormat="1" x14ac:dyDescent="0.2">
      <c r="A215" s="26"/>
    </row>
    <row r="216" spans="1:1" s="5" customFormat="1" x14ac:dyDescent="0.2">
      <c r="A216" s="26"/>
    </row>
    <row r="217" spans="1:1" s="5" customFormat="1" x14ac:dyDescent="0.2">
      <c r="A217" s="26"/>
    </row>
    <row r="218" spans="1:1" s="5" customFormat="1" x14ac:dyDescent="0.2">
      <c r="A218" s="26"/>
    </row>
    <row r="219" spans="1:1" s="5" customFormat="1" x14ac:dyDescent="0.2">
      <c r="A219" s="26"/>
    </row>
    <row r="220" spans="1:1" s="5" customFormat="1" x14ac:dyDescent="0.2">
      <c r="A220" s="26"/>
    </row>
    <row r="221" spans="1:1" s="5" customFormat="1" x14ac:dyDescent="0.2">
      <c r="A221" s="26"/>
    </row>
    <row r="222" spans="1:1" s="5" customFormat="1" x14ac:dyDescent="0.2">
      <c r="A222" s="26"/>
    </row>
    <row r="223" spans="1:1" s="5" customFormat="1" x14ac:dyDescent="0.2">
      <c r="A223" s="26"/>
    </row>
    <row r="224" spans="1:1" s="5" customFormat="1" x14ac:dyDescent="0.2">
      <c r="A224" s="26"/>
    </row>
    <row r="225" spans="1:10" s="5" customFormat="1" x14ac:dyDescent="0.2">
      <c r="A225" s="26"/>
    </row>
    <row r="226" spans="1:10" s="5" customFormat="1" x14ac:dyDescent="0.2">
      <c r="A226" s="26"/>
    </row>
    <row r="227" spans="1:10" s="5" customFormat="1" x14ac:dyDescent="0.2">
      <c r="A227" s="26"/>
    </row>
    <row r="228" spans="1:10" s="5" customFormat="1" x14ac:dyDescent="0.2">
      <c r="A228" s="26"/>
    </row>
    <row r="229" spans="1:10" s="5" customFormat="1" x14ac:dyDescent="0.2">
      <c r="A229" s="26"/>
    </row>
    <row r="230" spans="1:10" s="5" customFormat="1" x14ac:dyDescent="0.2">
      <c r="A230" s="26"/>
    </row>
    <row r="231" spans="1:10" s="5" customFormat="1" x14ac:dyDescent="0.2">
      <c r="A231" s="26"/>
      <c r="I231" s="3"/>
      <c r="J231" s="3"/>
    </row>
  </sheetData>
  <phoneticPr fontId="0" type="noConversion"/>
  <pageMargins left="0.75" right="0.75" top="1" bottom="1" header="0.5" footer="0.5"/>
  <pageSetup scale="80" orientation="landscape" verticalDpi="300"/>
  <headerFooter>
    <oddHeader>&amp;C&amp;"Arial,Bold"&amp;14V3 Ballot Submission/Resolution Form</oddHeader>
    <oddFooter>&amp;L&amp;F [&amp;A]&amp;C&amp;P&amp;RMarch 2003</oddFooter>
  </headerFooter>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3"/>
  <sheetViews>
    <sheetView workbookViewId="0">
      <pane ySplit="1" topLeftCell="A20" activePane="bottomLeft" state="frozenSplit"/>
      <selection pane="bottomLeft" activeCell="C40" sqref="C40"/>
    </sheetView>
  </sheetViews>
  <sheetFormatPr defaultColWidth="8.7109375" defaultRowHeight="15" x14ac:dyDescent="0.25"/>
  <cols>
    <col min="1" max="1" width="18.140625" style="154" bestFit="1" customWidth="1"/>
    <col min="2" max="2" width="11.42578125" style="154" bestFit="1" customWidth="1"/>
    <col min="3" max="3" width="48" style="154" bestFit="1" customWidth="1"/>
    <col min="4" max="4" width="47.7109375" style="154" bestFit="1" customWidth="1"/>
    <col min="5" max="5" width="44.42578125" style="154" bestFit="1" customWidth="1"/>
    <col min="6" max="6" width="15" style="154" bestFit="1" customWidth="1"/>
    <col min="7" max="7" width="5" style="154" bestFit="1" customWidth="1"/>
    <col min="8" max="8" width="40.7109375" style="154" bestFit="1" customWidth="1"/>
    <col min="9" max="9" width="11.140625" style="154" bestFit="1" customWidth="1"/>
    <col min="10" max="10" width="22.7109375" style="154" bestFit="1" customWidth="1"/>
    <col min="11" max="11" width="69.28515625" style="154" bestFit="1" customWidth="1"/>
    <col min="12" max="12" width="75.7109375" style="155" customWidth="1"/>
    <col min="13" max="16384" width="8.7109375" style="156"/>
  </cols>
  <sheetData>
    <row r="1" spans="1:12" s="153" customFormat="1" x14ac:dyDescent="0.25">
      <c r="A1" s="151" t="s">
        <v>233</v>
      </c>
      <c r="B1" s="151" t="s">
        <v>234</v>
      </c>
      <c r="C1" s="151" t="s">
        <v>51</v>
      </c>
      <c r="D1" s="151" t="s">
        <v>235</v>
      </c>
      <c r="E1" s="151" t="s">
        <v>236</v>
      </c>
      <c r="F1" s="151" t="s">
        <v>237</v>
      </c>
      <c r="G1" s="151" t="s">
        <v>238</v>
      </c>
      <c r="H1" s="151" t="s">
        <v>239</v>
      </c>
      <c r="I1" s="151" t="s">
        <v>240</v>
      </c>
      <c r="J1" s="151" t="s">
        <v>241</v>
      </c>
      <c r="K1" s="151" t="s">
        <v>242</v>
      </c>
      <c r="L1" s="152" t="s">
        <v>243</v>
      </c>
    </row>
    <row r="2" spans="1:12" x14ac:dyDescent="0.25">
      <c r="A2" s="154" t="s">
        <v>244</v>
      </c>
      <c r="B2" s="154" t="s">
        <v>245</v>
      </c>
      <c r="C2" s="154" t="s">
        <v>246</v>
      </c>
      <c r="D2" s="154" t="s">
        <v>247</v>
      </c>
      <c r="E2" s="154" t="s">
        <v>248</v>
      </c>
      <c r="F2" s="154" t="s">
        <v>249</v>
      </c>
      <c r="H2" s="154" t="s">
        <v>250</v>
      </c>
      <c r="I2" s="154" t="s">
        <v>37</v>
      </c>
      <c r="J2" s="154" t="s">
        <v>251</v>
      </c>
    </row>
    <row r="3" spans="1:12" x14ac:dyDescent="0.25">
      <c r="A3" s="154" t="s">
        <v>252</v>
      </c>
      <c r="B3" s="154" t="s">
        <v>253</v>
      </c>
      <c r="C3" s="154" t="s">
        <v>254</v>
      </c>
      <c r="D3" s="154" t="s">
        <v>255</v>
      </c>
      <c r="E3" s="154" t="s">
        <v>256</v>
      </c>
      <c r="F3" s="154" t="s">
        <v>257</v>
      </c>
      <c r="H3" s="154" t="s">
        <v>258</v>
      </c>
      <c r="I3" s="154" t="s">
        <v>33</v>
      </c>
      <c r="J3" s="154" t="s">
        <v>259</v>
      </c>
    </row>
    <row r="4" spans="1:12" x14ac:dyDescent="0.25">
      <c r="A4" s="154" t="s">
        <v>260</v>
      </c>
      <c r="B4" s="154" t="s">
        <v>261</v>
      </c>
      <c r="C4" s="154" t="s">
        <v>262</v>
      </c>
      <c r="D4" s="154" t="s">
        <v>263</v>
      </c>
      <c r="E4" s="154" t="s">
        <v>264</v>
      </c>
      <c r="F4" s="154" t="s">
        <v>265</v>
      </c>
      <c r="H4" s="154" t="s">
        <v>266</v>
      </c>
      <c r="I4" s="154" t="s">
        <v>37</v>
      </c>
      <c r="J4" s="154" t="s">
        <v>251</v>
      </c>
    </row>
    <row r="5" spans="1:12" x14ac:dyDescent="0.25">
      <c r="A5" s="154" t="s">
        <v>267</v>
      </c>
      <c r="B5" s="154" t="s">
        <v>268</v>
      </c>
      <c r="C5" s="154" t="s">
        <v>269</v>
      </c>
      <c r="D5" s="154" t="s">
        <v>270</v>
      </c>
      <c r="E5" s="154" t="s">
        <v>271</v>
      </c>
      <c r="F5" s="154" t="s">
        <v>272</v>
      </c>
      <c r="H5" s="154" t="s">
        <v>273</v>
      </c>
      <c r="I5" s="154" t="s">
        <v>33</v>
      </c>
      <c r="J5" s="154" t="s">
        <v>251</v>
      </c>
    </row>
    <row r="6" spans="1:12" x14ac:dyDescent="0.25">
      <c r="A6" s="154" t="s">
        <v>274</v>
      </c>
      <c r="B6" s="154" t="s">
        <v>275</v>
      </c>
      <c r="C6" s="154" t="s">
        <v>254</v>
      </c>
      <c r="E6" s="154" t="s">
        <v>256</v>
      </c>
      <c r="F6" s="154" t="s">
        <v>276</v>
      </c>
      <c r="H6" s="154" t="s">
        <v>277</v>
      </c>
      <c r="I6" s="154" t="s">
        <v>33</v>
      </c>
      <c r="J6" s="154" t="s">
        <v>259</v>
      </c>
    </row>
    <row r="7" spans="1:12" x14ac:dyDescent="0.25">
      <c r="A7" s="154" t="s">
        <v>278</v>
      </c>
      <c r="B7" s="154" t="s">
        <v>279</v>
      </c>
      <c r="C7" s="154" t="s">
        <v>280</v>
      </c>
      <c r="E7" s="154" t="s">
        <v>281</v>
      </c>
      <c r="F7" s="154" t="s">
        <v>282</v>
      </c>
      <c r="H7" s="154" t="s">
        <v>283</v>
      </c>
      <c r="I7" s="154" t="s">
        <v>37</v>
      </c>
      <c r="J7" s="154" t="s">
        <v>284</v>
      </c>
    </row>
    <row r="8" spans="1:12" x14ac:dyDescent="0.25">
      <c r="A8" s="154" t="s">
        <v>285</v>
      </c>
      <c r="B8" s="154" t="s">
        <v>286</v>
      </c>
      <c r="C8" s="154" t="s">
        <v>287</v>
      </c>
      <c r="D8" s="154" t="s">
        <v>288</v>
      </c>
      <c r="E8" s="154" t="s">
        <v>289</v>
      </c>
      <c r="H8" s="154" t="s">
        <v>290</v>
      </c>
      <c r="I8" s="154" t="s">
        <v>291</v>
      </c>
      <c r="J8" s="154" t="s">
        <v>292</v>
      </c>
    </row>
    <row r="9" spans="1:12" x14ac:dyDescent="0.25">
      <c r="A9" s="154" t="s">
        <v>293</v>
      </c>
      <c r="B9" s="154" t="s">
        <v>294</v>
      </c>
      <c r="C9" s="154" t="s">
        <v>295</v>
      </c>
      <c r="D9" s="154" t="s">
        <v>296</v>
      </c>
      <c r="E9" s="154" t="s">
        <v>297</v>
      </c>
      <c r="F9" s="154" t="s">
        <v>298</v>
      </c>
      <c r="H9" s="154" t="s">
        <v>299</v>
      </c>
      <c r="I9" s="154" t="s">
        <v>291</v>
      </c>
      <c r="J9" s="154" t="s">
        <v>251</v>
      </c>
    </row>
    <row r="10" spans="1:12" x14ac:dyDescent="0.25">
      <c r="A10" s="154" t="s">
        <v>300</v>
      </c>
      <c r="B10" s="154" t="s">
        <v>301</v>
      </c>
      <c r="C10" s="154" t="s">
        <v>302</v>
      </c>
      <c r="D10" s="154" t="s">
        <v>303</v>
      </c>
      <c r="E10" s="154" t="s">
        <v>304</v>
      </c>
      <c r="F10" s="154" t="s">
        <v>305</v>
      </c>
      <c r="H10" s="154" t="s">
        <v>306</v>
      </c>
      <c r="I10" s="154" t="s">
        <v>291</v>
      </c>
      <c r="J10" s="154" t="s">
        <v>251</v>
      </c>
    </row>
    <row r="11" spans="1:12" x14ac:dyDescent="0.25">
      <c r="A11" s="154" t="s">
        <v>307</v>
      </c>
      <c r="B11" s="154" t="s">
        <v>308</v>
      </c>
      <c r="C11" s="154" t="s">
        <v>246</v>
      </c>
      <c r="D11" s="154" t="s">
        <v>309</v>
      </c>
      <c r="E11" s="154" t="s">
        <v>310</v>
      </c>
      <c r="F11" s="154" t="s">
        <v>311</v>
      </c>
      <c r="H11" s="154" t="s">
        <v>312</v>
      </c>
      <c r="I11" s="154" t="s">
        <v>37</v>
      </c>
      <c r="J11" s="154" t="s">
        <v>251</v>
      </c>
    </row>
    <row r="12" spans="1:12" x14ac:dyDescent="0.25">
      <c r="A12" s="154" t="s">
        <v>313</v>
      </c>
      <c r="B12" s="154" t="s">
        <v>314</v>
      </c>
      <c r="C12" s="154" t="s">
        <v>315</v>
      </c>
      <c r="E12" s="154" t="s">
        <v>316</v>
      </c>
      <c r="F12" s="154" t="s">
        <v>317</v>
      </c>
      <c r="H12" s="154" t="s">
        <v>318</v>
      </c>
      <c r="I12" s="154" t="s">
        <v>33</v>
      </c>
      <c r="J12" s="154" t="s">
        <v>251</v>
      </c>
      <c r="L12" s="155" t="s">
        <v>319</v>
      </c>
    </row>
    <row r="13" spans="1:12" x14ac:dyDescent="0.25">
      <c r="A13" s="154" t="s">
        <v>320</v>
      </c>
      <c r="B13" s="154" t="s">
        <v>321</v>
      </c>
      <c r="C13" s="154" t="s">
        <v>322</v>
      </c>
      <c r="D13" s="154" t="s">
        <v>323</v>
      </c>
      <c r="E13" s="154" t="s">
        <v>324</v>
      </c>
      <c r="F13" s="154" t="s">
        <v>325</v>
      </c>
      <c r="G13" s="154">
        <v>5854</v>
      </c>
      <c r="H13" s="154" t="s">
        <v>326</v>
      </c>
      <c r="I13" s="154" t="s">
        <v>37</v>
      </c>
      <c r="J13" s="154" t="s">
        <v>284</v>
      </c>
    </row>
    <row r="14" spans="1:12" x14ac:dyDescent="0.25">
      <c r="A14" s="154" t="s">
        <v>327</v>
      </c>
      <c r="B14" s="154" t="s">
        <v>328</v>
      </c>
      <c r="C14" s="154" t="s">
        <v>329</v>
      </c>
      <c r="D14" s="154" t="s">
        <v>330</v>
      </c>
      <c r="E14" s="154" t="s">
        <v>331</v>
      </c>
      <c r="F14" s="154" t="s">
        <v>332</v>
      </c>
      <c r="H14" s="154" t="s">
        <v>333</v>
      </c>
      <c r="I14" s="154" t="s">
        <v>37</v>
      </c>
      <c r="J14" s="154" t="s">
        <v>334</v>
      </c>
    </row>
    <row r="15" spans="1:12" x14ac:dyDescent="0.25">
      <c r="A15" s="154" t="s">
        <v>335</v>
      </c>
      <c r="B15" s="154" t="s">
        <v>336</v>
      </c>
      <c r="C15" s="154" t="s">
        <v>315</v>
      </c>
      <c r="D15" s="154" t="s">
        <v>337</v>
      </c>
      <c r="E15" s="154" t="s">
        <v>316</v>
      </c>
      <c r="F15" s="154" t="s">
        <v>317</v>
      </c>
      <c r="H15" s="154" t="s">
        <v>338</v>
      </c>
      <c r="I15" s="154" t="s">
        <v>33</v>
      </c>
      <c r="J15" s="154" t="s">
        <v>251</v>
      </c>
      <c r="L15" s="155" t="s">
        <v>319</v>
      </c>
    </row>
    <row r="16" spans="1:12" x14ac:dyDescent="0.25">
      <c r="A16" s="154" t="s">
        <v>339</v>
      </c>
      <c r="B16" s="154" t="s">
        <v>340</v>
      </c>
      <c r="C16" s="154" t="s">
        <v>322</v>
      </c>
      <c r="D16" s="154" t="s">
        <v>341</v>
      </c>
      <c r="E16" s="154" t="s">
        <v>342</v>
      </c>
      <c r="F16" s="154" t="s">
        <v>343</v>
      </c>
      <c r="H16" s="154" t="s">
        <v>344</v>
      </c>
      <c r="I16" s="154" t="s">
        <v>291</v>
      </c>
      <c r="J16" s="154" t="s">
        <v>284</v>
      </c>
    </row>
    <row r="17" spans="1:12" x14ac:dyDescent="0.25">
      <c r="A17" s="154" t="s">
        <v>345</v>
      </c>
      <c r="B17" s="154" t="s">
        <v>346</v>
      </c>
      <c r="C17" s="154" t="s">
        <v>347</v>
      </c>
      <c r="D17" s="154" t="s">
        <v>348</v>
      </c>
      <c r="E17" s="154" t="s">
        <v>349</v>
      </c>
      <c r="F17" s="154" t="s">
        <v>350</v>
      </c>
      <c r="H17" s="154" t="s">
        <v>351</v>
      </c>
      <c r="I17" s="154" t="s">
        <v>43</v>
      </c>
      <c r="J17" s="154" t="s">
        <v>259</v>
      </c>
      <c r="L17" s="155" t="s">
        <v>352</v>
      </c>
    </row>
    <row r="18" spans="1:12" x14ac:dyDescent="0.25">
      <c r="A18" s="154" t="s">
        <v>353</v>
      </c>
      <c r="B18" s="154" t="s">
        <v>354</v>
      </c>
      <c r="C18" s="154" t="s">
        <v>315</v>
      </c>
      <c r="D18" s="154" t="s">
        <v>355</v>
      </c>
      <c r="E18" s="154" t="s">
        <v>316</v>
      </c>
      <c r="F18" s="154" t="s">
        <v>317</v>
      </c>
      <c r="H18" s="154" t="s">
        <v>356</v>
      </c>
      <c r="I18" s="154" t="s">
        <v>33</v>
      </c>
      <c r="J18" s="154" t="s">
        <v>251</v>
      </c>
      <c r="L18" s="155" t="s">
        <v>319</v>
      </c>
    </row>
    <row r="19" spans="1:12" x14ac:dyDescent="0.25">
      <c r="A19" s="154" t="s">
        <v>357</v>
      </c>
      <c r="B19" s="154" t="s">
        <v>358</v>
      </c>
      <c r="C19" s="154" t="s">
        <v>359</v>
      </c>
      <c r="D19" s="154" t="s">
        <v>360</v>
      </c>
      <c r="E19" s="154" t="s">
        <v>361</v>
      </c>
      <c r="F19" s="154" t="s">
        <v>362</v>
      </c>
      <c r="H19" s="154" t="s">
        <v>363</v>
      </c>
      <c r="I19" s="154" t="s">
        <v>43</v>
      </c>
      <c r="J19" s="154" t="s">
        <v>284</v>
      </c>
      <c r="K19" s="157" t="str">
        <f>HYPERLINK("V251_IG_LABORDERS_R1_D3_2017MAY_h_buitendijk_20170501181041.xls", "V251_IG_LABORDERS_R1_D3_2017MAY_h_buitendijk_20170501181041.xls")</f>
        <v>V251_IG_LABORDERS_R1_D3_2017MAY_h_buitendijk_20170501181041.xls</v>
      </c>
    </row>
    <row r="20" spans="1:12" x14ac:dyDescent="0.25">
      <c r="A20" s="154" t="s">
        <v>364</v>
      </c>
      <c r="B20" s="154" t="s">
        <v>365</v>
      </c>
      <c r="C20" s="154" t="s">
        <v>262</v>
      </c>
      <c r="D20" s="154" t="s">
        <v>366</v>
      </c>
      <c r="E20" s="154" t="s">
        <v>367</v>
      </c>
      <c r="H20" s="154" t="s">
        <v>368</v>
      </c>
      <c r="I20" s="154" t="s">
        <v>37</v>
      </c>
      <c r="J20" s="154" t="s">
        <v>251</v>
      </c>
    </row>
    <row r="21" spans="1:12" x14ac:dyDescent="0.25">
      <c r="A21" s="154" t="s">
        <v>369</v>
      </c>
      <c r="B21" s="154" t="s">
        <v>370</v>
      </c>
      <c r="C21" s="154" t="s">
        <v>371</v>
      </c>
      <c r="D21" s="154" t="s">
        <v>372</v>
      </c>
      <c r="E21" s="154" t="s">
        <v>373</v>
      </c>
      <c r="F21" s="154" t="s">
        <v>374</v>
      </c>
      <c r="H21" s="154" t="s">
        <v>375</v>
      </c>
      <c r="I21" s="154" t="s">
        <v>43</v>
      </c>
      <c r="J21" s="154" t="s">
        <v>259</v>
      </c>
      <c r="K21" s="157" t="str">
        <f>HYPERLINK("V251_IG_LABORDERS_R1_D3_2017MAY_donna_carter_20170501125220.xls", "V251_IG_LABORDERS_R1_D3_2017MAY_donna_carter_20170501125220.xls")</f>
        <v>V251_IG_LABORDERS_R1_D3_2017MAY_donna_carter_20170501125220.xls</v>
      </c>
      <c r="L21" s="155" t="s">
        <v>376</v>
      </c>
    </row>
    <row r="22" spans="1:12" x14ac:dyDescent="0.25">
      <c r="A22" s="154" t="s">
        <v>377</v>
      </c>
      <c r="B22" s="154" t="s">
        <v>378</v>
      </c>
      <c r="C22" s="154" t="s">
        <v>347</v>
      </c>
      <c r="D22" s="154" t="s">
        <v>379</v>
      </c>
      <c r="E22" s="154" t="s">
        <v>380</v>
      </c>
      <c r="F22" s="154" t="s">
        <v>381</v>
      </c>
      <c r="H22" s="154" t="s">
        <v>382</v>
      </c>
      <c r="I22" s="154" t="s">
        <v>43</v>
      </c>
      <c r="J22" s="154" t="s">
        <v>259</v>
      </c>
      <c r="L22" s="155" t="s">
        <v>352</v>
      </c>
    </row>
    <row r="23" spans="1:12" x14ac:dyDescent="0.25">
      <c r="A23" s="154" t="s">
        <v>383</v>
      </c>
      <c r="B23" s="154" t="s">
        <v>384</v>
      </c>
      <c r="C23" s="154" t="s">
        <v>347</v>
      </c>
      <c r="D23" s="154" t="s">
        <v>385</v>
      </c>
      <c r="E23" s="154" t="s">
        <v>386</v>
      </c>
      <c r="F23" s="154" t="s">
        <v>387</v>
      </c>
      <c r="H23" s="154" t="s">
        <v>388</v>
      </c>
      <c r="I23" s="154" t="s">
        <v>43</v>
      </c>
      <c r="J23" s="154" t="s">
        <v>259</v>
      </c>
      <c r="L23" s="155" t="s">
        <v>352</v>
      </c>
    </row>
    <row r="24" spans="1:12" x14ac:dyDescent="0.25">
      <c r="A24" s="154" t="s">
        <v>389</v>
      </c>
      <c r="B24" s="154" t="s">
        <v>390</v>
      </c>
      <c r="C24" s="154" t="s">
        <v>246</v>
      </c>
      <c r="D24" s="154" t="s">
        <v>391</v>
      </c>
      <c r="E24" s="154" t="s">
        <v>392</v>
      </c>
      <c r="F24" s="154" t="s">
        <v>393</v>
      </c>
      <c r="H24" s="154" t="s">
        <v>394</v>
      </c>
      <c r="I24" s="154" t="s">
        <v>37</v>
      </c>
      <c r="J24" s="154" t="s">
        <v>251</v>
      </c>
    </row>
    <row r="25" spans="1:12" x14ac:dyDescent="0.25">
      <c r="A25" s="154" t="s">
        <v>395</v>
      </c>
      <c r="B25" s="154" t="s">
        <v>396</v>
      </c>
      <c r="C25" s="154" t="s">
        <v>315</v>
      </c>
      <c r="D25" s="154" t="s">
        <v>397</v>
      </c>
      <c r="E25" s="154" t="s">
        <v>316</v>
      </c>
      <c r="F25" s="154" t="s">
        <v>317</v>
      </c>
      <c r="H25" s="154" t="s">
        <v>398</v>
      </c>
      <c r="I25" s="154" t="s">
        <v>33</v>
      </c>
      <c r="J25" s="154" t="s">
        <v>251</v>
      </c>
      <c r="L25" s="155" t="s">
        <v>319</v>
      </c>
    </row>
    <row r="26" spans="1:12" x14ac:dyDescent="0.25">
      <c r="A26" s="154" t="s">
        <v>399</v>
      </c>
      <c r="B26" s="154" t="s">
        <v>400</v>
      </c>
      <c r="C26" s="154" t="s">
        <v>401</v>
      </c>
      <c r="E26" s="154" t="s">
        <v>402</v>
      </c>
      <c r="H26" s="154" t="s">
        <v>403</v>
      </c>
      <c r="I26" s="154" t="s">
        <v>37</v>
      </c>
      <c r="J26" s="154" t="s">
        <v>334</v>
      </c>
    </row>
    <row r="27" spans="1:12" x14ac:dyDescent="0.25">
      <c r="A27" s="154" t="s">
        <v>404</v>
      </c>
      <c r="B27" s="154" t="s">
        <v>405</v>
      </c>
      <c r="C27" s="154" t="s">
        <v>406</v>
      </c>
      <c r="D27" s="154" t="s">
        <v>407</v>
      </c>
      <c r="E27" s="154" t="s">
        <v>408</v>
      </c>
      <c r="F27" s="154" t="s">
        <v>409</v>
      </c>
      <c r="G27" s="154">
        <v>2447</v>
      </c>
      <c r="H27" s="154" t="s">
        <v>410</v>
      </c>
      <c r="I27" s="154" t="s">
        <v>291</v>
      </c>
      <c r="J27" s="154" t="s">
        <v>284</v>
      </c>
    </row>
    <row r="28" spans="1:12" x14ac:dyDescent="0.25">
      <c r="A28" s="154" t="s">
        <v>411</v>
      </c>
      <c r="B28" s="154" t="s">
        <v>412</v>
      </c>
      <c r="C28" s="154" t="s">
        <v>413</v>
      </c>
      <c r="D28" s="154" t="s">
        <v>414</v>
      </c>
      <c r="E28" s="154" t="s">
        <v>415</v>
      </c>
      <c r="F28" s="154" t="s">
        <v>416</v>
      </c>
      <c r="H28" s="154" t="s">
        <v>417</v>
      </c>
      <c r="I28" s="154" t="s">
        <v>291</v>
      </c>
      <c r="J28" s="154" t="s">
        <v>284</v>
      </c>
    </row>
    <row r="29" spans="1:12" x14ac:dyDescent="0.25">
      <c r="A29" s="154" t="s">
        <v>418</v>
      </c>
      <c r="B29" s="154" t="s">
        <v>419</v>
      </c>
      <c r="C29" s="154" t="s">
        <v>295</v>
      </c>
      <c r="D29" s="154" t="s">
        <v>420</v>
      </c>
      <c r="E29" s="154" t="s">
        <v>421</v>
      </c>
      <c r="F29" s="154" t="s">
        <v>422</v>
      </c>
      <c r="H29" s="154" t="s">
        <v>423</v>
      </c>
      <c r="I29" s="154" t="s">
        <v>37</v>
      </c>
      <c r="J29" s="154" t="s">
        <v>251</v>
      </c>
    </row>
    <row r="30" spans="1:12" x14ac:dyDescent="0.25">
      <c r="A30" s="154" t="s">
        <v>418</v>
      </c>
      <c r="B30" s="154" t="s">
        <v>424</v>
      </c>
      <c r="C30" s="154" t="s">
        <v>262</v>
      </c>
      <c r="E30" s="154" t="s">
        <v>425</v>
      </c>
      <c r="F30" s="154" t="s">
        <v>426</v>
      </c>
      <c r="H30" s="154" t="s">
        <v>427</v>
      </c>
      <c r="I30" s="154" t="s">
        <v>37</v>
      </c>
      <c r="J30" s="154" t="s">
        <v>251</v>
      </c>
    </row>
    <row r="31" spans="1:12" x14ac:dyDescent="0.25">
      <c r="A31" s="154" t="s">
        <v>428</v>
      </c>
      <c r="B31" s="154" t="s">
        <v>429</v>
      </c>
      <c r="C31" s="154" t="s">
        <v>430</v>
      </c>
      <c r="D31" s="154" t="s">
        <v>431</v>
      </c>
      <c r="E31" s="154" t="s">
        <v>432</v>
      </c>
      <c r="F31" s="154" t="s">
        <v>433</v>
      </c>
      <c r="H31" s="154" t="s">
        <v>434</v>
      </c>
      <c r="I31" s="154" t="s">
        <v>33</v>
      </c>
      <c r="J31" s="154" t="s">
        <v>259</v>
      </c>
      <c r="L31" s="155" t="s">
        <v>435</v>
      </c>
    </row>
    <row r="32" spans="1:12" x14ac:dyDescent="0.25">
      <c r="A32" s="154" t="s">
        <v>436</v>
      </c>
      <c r="B32" s="154" t="s">
        <v>437</v>
      </c>
      <c r="C32" s="154" t="s">
        <v>254</v>
      </c>
      <c r="D32" s="154" t="s">
        <v>255</v>
      </c>
      <c r="E32" s="154" t="s">
        <v>438</v>
      </c>
      <c r="F32" s="154" t="s">
        <v>439</v>
      </c>
      <c r="H32" s="154" t="s">
        <v>440</v>
      </c>
      <c r="I32" s="154" t="s">
        <v>37</v>
      </c>
      <c r="J32" s="154" t="s">
        <v>259</v>
      </c>
    </row>
    <row r="33" spans="1:12" x14ac:dyDescent="0.25">
      <c r="A33" s="154" t="s">
        <v>441</v>
      </c>
      <c r="B33" s="154" t="s">
        <v>442</v>
      </c>
      <c r="C33" s="154" t="s">
        <v>430</v>
      </c>
      <c r="D33" s="154" t="s">
        <v>443</v>
      </c>
      <c r="E33" s="154" t="s">
        <v>444</v>
      </c>
      <c r="F33" s="154" t="s">
        <v>445</v>
      </c>
      <c r="H33" s="154" t="s">
        <v>446</v>
      </c>
      <c r="I33" s="154" t="s">
        <v>33</v>
      </c>
      <c r="J33" s="154" t="s">
        <v>259</v>
      </c>
      <c r="L33" s="155" t="s">
        <v>447</v>
      </c>
    </row>
    <row r="34" spans="1:12" x14ac:dyDescent="0.25">
      <c r="A34" s="154" t="s">
        <v>441</v>
      </c>
      <c r="B34" s="154" t="s">
        <v>448</v>
      </c>
      <c r="C34" s="154" t="s">
        <v>449</v>
      </c>
      <c r="D34" s="154" t="s">
        <v>450</v>
      </c>
      <c r="E34" s="154" t="s">
        <v>451</v>
      </c>
      <c r="F34" s="154" t="s">
        <v>452</v>
      </c>
      <c r="H34" s="154" t="s">
        <v>453</v>
      </c>
      <c r="I34" s="154" t="s">
        <v>37</v>
      </c>
      <c r="J34" s="154" t="s">
        <v>334</v>
      </c>
    </row>
    <row r="35" spans="1:12" x14ac:dyDescent="0.25">
      <c r="A35" s="154" t="s">
        <v>454</v>
      </c>
      <c r="B35" s="154" t="s">
        <v>455</v>
      </c>
      <c r="C35" s="154" t="s">
        <v>456</v>
      </c>
      <c r="D35" s="154" t="s">
        <v>457</v>
      </c>
      <c r="E35" s="154" t="s">
        <v>458</v>
      </c>
      <c r="F35" s="154" t="s">
        <v>459</v>
      </c>
      <c r="H35" s="154" t="s">
        <v>460</v>
      </c>
      <c r="I35" s="154" t="s">
        <v>37</v>
      </c>
      <c r="J35" s="154" t="s">
        <v>251</v>
      </c>
    </row>
    <row r="36" spans="1:12" x14ac:dyDescent="0.25">
      <c r="A36" s="154" t="s">
        <v>461</v>
      </c>
      <c r="B36" s="154" t="s">
        <v>462</v>
      </c>
      <c r="C36" s="154" t="s">
        <v>287</v>
      </c>
      <c r="D36" s="154" t="s">
        <v>463</v>
      </c>
      <c r="E36" s="154" t="s">
        <v>464</v>
      </c>
      <c r="F36" s="154" t="s">
        <v>465</v>
      </c>
      <c r="H36" s="154" t="s">
        <v>466</v>
      </c>
      <c r="I36" s="154" t="s">
        <v>37</v>
      </c>
      <c r="J36" s="154" t="s">
        <v>292</v>
      </c>
    </row>
    <row r="37" spans="1:12" x14ac:dyDescent="0.25">
      <c r="A37" s="154" t="s">
        <v>467</v>
      </c>
      <c r="B37" s="154" t="s">
        <v>468</v>
      </c>
      <c r="C37" s="154" t="s">
        <v>469</v>
      </c>
      <c r="E37" s="154" t="s">
        <v>470</v>
      </c>
      <c r="F37" s="154" t="s">
        <v>471</v>
      </c>
      <c r="H37" s="154" t="s">
        <v>472</v>
      </c>
      <c r="I37" s="154" t="s">
        <v>37</v>
      </c>
      <c r="J37" s="154" t="s">
        <v>284</v>
      </c>
    </row>
    <row r="38" spans="1:12" x14ac:dyDescent="0.25">
      <c r="A38" s="154" t="s">
        <v>473</v>
      </c>
      <c r="B38" s="154" t="s">
        <v>474</v>
      </c>
      <c r="C38" s="154" t="s">
        <v>287</v>
      </c>
      <c r="D38" s="154" t="s">
        <v>475</v>
      </c>
      <c r="E38" s="154" t="s">
        <v>476</v>
      </c>
      <c r="F38" s="154" t="s">
        <v>477</v>
      </c>
      <c r="H38" s="154" t="s">
        <v>478</v>
      </c>
      <c r="I38" s="154" t="s">
        <v>291</v>
      </c>
      <c r="J38" s="154" t="s">
        <v>292</v>
      </c>
    </row>
    <row r="39" spans="1:12" x14ac:dyDescent="0.25">
      <c r="A39" s="154" t="s">
        <v>479</v>
      </c>
      <c r="B39" s="154" t="s">
        <v>480</v>
      </c>
      <c r="C39" s="154" t="s">
        <v>347</v>
      </c>
      <c r="D39" s="154" t="s">
        <v>481</v>
      </c>
      <c r="E39" s="154" t="s">
        <v>482</v>
      </c>
      <c r="F39" s="154" t="s">
        <v>350</v>
      </c>
      <c r="H39" s="154" t="s">
        <v>483</v>
      </c>
      <c r="I39" s="154" t="s">
        <v>291</v>
      </c>
      <c r="J39" s="154" t="s">
        <v>259</v>
      </c>
    </row>
    <row r="40" spans="1:12" x14ac:dyDescent="0.25">
      <c r="A40" s="154" t="s">
        <v>484</v>
      </c>
      <c r="B40" s="154" t="s">
        <v>485</v>
      </c>
      <c r="C40" s="154" t="s">
        <v>486</v>
      </c>
      <c r="D40" s="154" t="s">
        <v>487</v>
      </c>
      <c r="E40" s="154" t="s">
        <v>488</v>
      </c>
      <c r="F40" s="154" t="s">
        <v>489</v>
      </c>
      <c r="H40" s="154" t="s">
        <v>490</v>
      </c>
      <c r="I40" s="154" t="s">
        <v>43</v>
      </c>
      <c r="J40" s="154" t="s">
        <v>251</v>
      </c>
      <c r="K40" s="157" t="str">
        <f>HYPERLINK("V251_IG_LABORDERS_R1_D3_2017MAY_Steve_Eichner_20170501230855.xls", "V251_IG_LABORDERS_R1_D3_2017MAY_Steve_Eichner_20170501230855.xls")</f>
        <v>V251_IG_LABORDERS_R1_D3_2017MAY_Steve_Eichner_20170501230855.xls</v>
      </c>
      <c r="L40" s="155" t="s">
        <v>491</v>
      </c>
    </row>
    <row r="41" spans="1:12" x14ac:dyDescent="0.25">
      <c r="A41" s="154" t="s">
        <v>492</v>
      </c>
      <c r="B41" s="154" t="s">
        <v>493</v>
      </c>
      <c r="C41" s="154" t="s">
        <v>287</v>
      </c>
      <c r="D41" s="154" t="s">
        <v>494</v>
      </c>
      <c r="E41" s="154" t="s">
        <v>495</v>
      </c>
      <c r="F41" s="154" t="s">
        <v>496</v>
      </c>
      <c r="G41" s="154">
        <v>3068</v>
      </c>
      <c r="H41" s="154" t="s">
        <v>497</v>
      </c>
      <c r="I41" s="154" t="s">
        <v>37</v>
      </c>
      <c r="J41" s="154" t="s">
        <v>292</v>
      </c>
    </row>
    <row r="42" spans="1:12" x14ac:dyDescent="0.25">
      <c r="A42" s="154" t="s">
        <v>498</v>
      </c>
      <c r="B42" s="154" t="s">
        <v>499</v>
      </c>
      <c r="C42" s="154" t="s">
        <v>430</v>
      </c>
      <c r="D42" s="154" t="s">
        <v>500</v>
      </c>
      <c r="E42" s="154" t="s">
        <v>501</v>
      </c>
      <c r="F42" s="154" t="s">
        <v>502</v>
      </c>
      <c r="H42" s="154" t="s">
        <v>503</v>
      </c>
      <c r="I42" s="154" t="s">
        <v>33</v>
      </c>
      <c r="J42" s="154" t="s">
        <v>259</v>
      </c>
      <c r="L42" s="155" t="s">
        <v>504</v>
      </c>
    </row>
    <row r="43" spans="1:12" x14ac:dyDescent="0.25">
      <c r="A43" s="154" t="s">
        <v>505</v>
      </c>
      <c r="B43" s="154" t="s">
        <v>506</v>
      </c>
      <c r="C43" s="154" t="s">
        <v>347</v>
      </c>
      <c r="D43" s="154" t="s">
        <v>507</v>
      </c>
      <c r="E43" s="154" t="s">
        <v>508</v>
      </c>
      <c r="F43" s="154" t="s">
        <v>350</v>
      </c>
      <c r="H43" s="154" t="s">
        <v>509</v>
      </c>
      <c r="I43" s="154" t="s">
        <v>43</v>
      </c>
      <c r="J43" s="154" t="s">
        <v>259</v>
      </c>
      <c r="L43" s="155" t="s">
        <v>352</v>
      </c>
    </row>
    <row r="44" spans="1:12" x14ac:dyDescent="0.25">
      <c r="A44" s="154" t="s">
        <v>510</v>
      </c>
      <c r="B44" s="154" t="s">
        <v>511</v>
      </c>
      <c r="C44" s="154" t="s">
        <v>512</v>
      </c>
      <c r="D44" s="154" t="s">
        <v>513</v>
      </c>
      <c r="E44" s="154" t="s">
        <v>514</v>
      </c>
      <c r="F44" s="154" t="s">
        <v>515</v>
      </c>
      <c r="G44" s="154">
        <v>1100</v>
      </c>
      <c r="H44" s="154" t="s">
        <v>516</v>
      </c>
      <c r="I44" s="154" t="s">
        <v>33</v>
      </c>
      <c r="J44" s="154" t="s">
        <v>517</v>
      </c>
    </row>
    <row r="45" spans="1:12" x14ac:dyDescent="0.25">
      <c r="A45" s="154" t="s">
        <v>518</v>
      </c>
      <c r="B45" s="154" t="s">
        <v>519</v>
      </c>
      <c r="C45" s="154" t="s">
        <v>246</v>
      </c>
      <c r="E45" s="154" t="s">
        <v>520</v>
      </c>
      <c r="F45" s="154" t="s">
        <v>521</v>
      </c>
      <c r="H45" s="154" t="s">
        <v>522</v>
      </c>
      <c r="I45" s="154" t="s">
        <v>37</v>
      </c>
      <c r="J45" s="154" t="s">
        <v>251</v>
      </c>
    </row>
    <row r="46" spans="1:12" x14ac:dyDescent="0.25">
      <c r="A46" s="154" t="s">
        <v>523</v>
      </c>
      <c r="B46" s="154" t="s">
        <v>524</v>
      </c>
      <c r="C46" s="154" t="s">
        <v>262</v>
      </c>
      <c r="D46" s="154" t="s">
        <v>525</v>
      </c>
      <c r="E46" s="154" t="s">
        <v>526</v>
      </c>
      <c r="F46" s="154" t="s">
        <v>527</v>
      </c>
      <c r="H46" s="154" t="s">
        <v>528</v>
      </c>
      <c r="I46" s="154" t="s">
        <v>37</v>
      </c>
      <c r="J46" s="154" t="s">
        <v>251</v>
      </c>
    </row>
    <row r="47" spans="1:12" x14ac:dyDescent="0.25">
      <c r="A47" s="154" t="s">
        <v>529</v>
      </c>
      <c r="B47" s="154" t="s">
        <v>530</v>
      </c>
      <c r="C47" s="154" t="s">
        <v>531</v>
      </c>
      <c r="D47" s="154" t="s">
        <v>532</v>
      </c>
      <c r="E47" s="154" t="s">
        <v>533</v>
      </c>
      <c r="F47" s="154" t="s">
        <v>534</v>
      </c>
      <c r="H47" s="154" t="s">
        <v>535</v>
      </c>
      <c r="I47" s="154" t="s">
        <v>291</v>
      </c>
      <c r="J47" s="154" t="s">
        <v>251</v>
      </c>
    </row>
    <row r="48" spans="1:12" x14ac:dyDescent="0.25">
      <c r="A48" s="154" t="s">
        <v>536</v>
      </c>
      <c r="B48" s="154" t="s">
        <v>537</v>
      </c>
      <c r="C48" s="154" t="s">
        <v>262</v>
      </c>
      <c r="D48" s="154" t="s">
        <v>538</v>
      </c>
      <c r="E48" s="154" t="s">
        <v>539</v>
      </c>
      <c r="F48" s="154" t="s">
        <v>540</v>
      </c>
      <c r="H48" s="154" t="s">
        <v>541</v>
      </c>
      <c r="I48" s="154" t="s">
        <v>37</v>
      </c>
      <c r="J48" s="154" t="s">
        <v>251</v>
      </c>
    </row>
    <row r="49" spans="1:12" x14ac:dyDescent="0.25">
      <c r="A49" s="154" t="s">
        <v>542</v>
      </c>
      <c r="B49" s="154" t="s">
        <v>543</v>
      </c>
      <c r="C49" s="154" t="s">
        <v>246</v>
      </c>
      <c r="D49" s="154" t="s">
        <v>544</v>
      </c>
      <c r="E49" s="154" t="s">
        <v>545</v>
      </c>
      <c r="F49" s="154" t="s">
        <v>546</v>
      </c>
      <c r="H49" s="154" t="s">
        <v>547</v>
      </c>
      <c r="I49" s="154" t="s">
        <v>37</v>
      </c>
      <c r="J49" s="154" t="s">
        <v>251</v>
      </c>
    </row>
    <row r="50" spans="1:12" x14ac:dyDescent="0.25">
      <c r="A50" s="154" t="s">
        <v>548</v>
      </c>
      <c r="B50" s="154" t="s">
        <v>549</v>
      </c>
      <c r="C50" s="154" t="s">
        <v>550</v>
      </c>
      <c r="D50" s="154" t="s">
        <v>334</v>
      </c>
      <c r="E50" s="154" t="s">
        <v>551</v>
      </c>
      <c r="F50" s="154" t="s">
        <v>552</v>
      </c>
      <c r="H50" s="154" t="s">
        <v>553</v>
      </c>
      <c r="I50" s="154" t="s">
        <v>37</v>
      </c>
      <c r="J50" s="154" t="s">
        <v>334</v>
      </c>
    </row>
    <row r="51" spans="1:12" x14ac:dyDescent="0.25">
      <c r="A51" s="154" t="s">
        <v>554</v>
      </c>
      <c r="B51" s="154" t="s">
        <v>555</v>
      </c>
      <c r="C51" s="154" t="s">
        <v>347</v>
      </c>
      <c r="E51" s="154" t="s">
        <v>556</v>
      </c>
      <c r="F51" s="154" t="s">
        <v>557</v>
      </c>
      <c r="H51" s="154" t="s">
        <v>558</v>
      </c>
      <c r="I51" s="154" t="s">
        <v>43</v>
      </c>
      <c r="J51" s="154" t="s">
        <v>259</v>
      </c>
      <c r="K51" s="157" t="str">
        <f>HYPERLINK("V251_IG_LABORDERS_R1_D3_2017MAY_f_hall_20170501145804.xls", "V251_IG_LABORDERS_R1_D3_2017MAY_f_hall_20170501145804.xls")</f>
        <v>V251_IG_LABORDERS_R1_D3_2017MAY_f_hall_20170501145804.xls</v>
      </c>
    </row>
    <row r="52" spans="1:12" x14ac:dyDescent="0.25">
      <c r="A52" s="154" t="s">
        <v>554</v>
      </c>
      <c r="B52" s="154" t="s">
        <v>559</v>
      </c>
      <c r="C52" s="154" t="s">
        <v>315</v>
      </c>
      <c r="D52" s="154" t="s">
        <v>560</v>
      </c>
      <c r="E52" s="154" t="s">
        <v>316</v>
      </c>
      <c r="F52" s="154" t="s">
        <v>317</v>
      </c>
      <c r="H52" s="154" t="s">
        <v>561</v>
      </c>
      <c r="I52" s="154" t="s">
        <v>33</v>
      </c>
      <c r="J52" s="154" t="s">
        <v>251</v>
      </c>
      <c r="L52" s="155" t="s">
        <v>319</v>
      </c>
    </row>
    <row r="53" spans="1:12" x14ac:dyDescent="0.25">
      <c r="A53" s="154" t="s">
        <v>562</v>
      </c>
      <c r="B53" s="154" t="s">
        <v>563</v>
      </c>
      <c r="E53" s="154" t="s">
        <v>564</v>
      </c>
      <c r="H53" s="154" t="s">
        <v>565</v>
      </c>
      <c r="I53" s="154" t="s">
        <v>37</v>
      </c>
      <c r="J53" s="154" t="s">
        <v>284</v>
      </c>
    </row>
    <row r="54" spans="1:12" x14ac:dyDescent="0.25">
      <c r="A54" s="154" t="s">
        <v>566</v>
      </c>
      <c r="B54" s="154" t="s">
        <v>448</v>
      </c>
      <c r="C54" s="154" t="s">
        <v>567</v>
      </c>
      <c r="D54" s="154" t="s">
        <v>334</v>
      </c>
      <c r="E54" s="154" t="s">
        <v>568</v>
      </c>
      <c r="F54" s="154" t="s">
        <v>569</v>
      </c>
      <c r="H54" s="154" t="s">
        <v>570</v>
      </c>
      <c r="I54" s="154" t="s">
        <v>37</v>
      </c>
      <c r="J54" s="154" t="s">
        <v>334</v>
      </c>
    </row>
    <row r="55" spans="1:12" x14ac:dyDescent="0.25">
      <c r="A55" s="154" t="s">
        <v>571</v>
      </c>
      <c r="B55" s="154" t="s">
        <v>572</v>
      </c>
      <c r="C55" s="154" t="s">
        <v>246</v>
      </c>
      <c r="D55" s="154" t="s">
        <v>573</v>
      </c>
      <c r="E55" s="154" t="s">
        <v>574</v>
      </c>
      <c r="F55" s="154" t="s">
        <v>575</v>
      </c>
      <c r="H55" s="154" t="s">
        <v>576</v>
      </c>
      <c r="I55" s="154" t="s">
        <v>37</v>
      </c>
      <c r="J55" s="154" t="s">
        <v>251</v>
      </c>
    </row>
    <row r="56" spans="1:12" x14ac:dyDescent="0.25">
      <c r="A56" s="154" t="s">
        <v>577</v>
      </c>
      <c r="B56" s="154" t="s">
        <v>578</v>
      </c>
      <c r="C56" s="154" t="s">
        <v>315</v>
      </c>
      <c r="E56" s="154" t="s">
        <v>579</v>
      </c>
      <c r="F56" s="154" t="s">
        <v>317</v>
      </c>
      <c r="H56" s="154" t="s">
        <v>580</v>
      </c>
      <c r="I56" s="154" t="s">
        <v>33</v>
      </c>
      <c r="J56" s="154" t="s">
        <v>251</v>
      </c>
      <c r="K56" s="157" t="str">
        <f>HYPERLINK("V251_IG_LABORDERS_R1_D3_2017MAY_chris_hills_20170501204808.xls", "V251_IG_LABORDERS_R1_D3_2017MAY_chris_hills_20170501204808.xls")</f>
        <v>V251_IG_LABORDERS_R1_D3_2017MAY_chris_hills_20170501204808.xls</v>
      </c>
    </row>
    <row r="57" spans="1:12" x14ac:dyDescent="0.25">
      <c r="A57" s="154" t="s">
        <v>581</v>
      </c>
      <c r="B57" s="154" t="s">
        <v>582</v>
      </c>
      <c r="C57" s="154" t="s">
        <v>262</v>
      </c>
      <c r="D57" s="154" t="s">
        <v>583</v>
      </c>
      <c r="E57" s="154" t="s">
        <v>584</v>
      </c>
      <c r="F57" s="154" t="s">
        <v>585</v>
      </c>
      <c r="H57" s="154" t="s">
        <v>586</v>
      </c>
      <c r="I57" s="154" t="s">
        <v>37</v>
      </c>
      <c r="J57" s="154" t="s">
        <v>251</v>
      </c>
    </row>
    <row r="58" spans="1:12" x14ac:dyDescent="0.25">
      <c r="A58" s="154" t="s">
        <v>587</v>
      </c>
      <c r="B58" s="154" t="s">
        <v>588</v>
      </c>
      <c r="C58" s="154" t="s">
        <v>347</v>
      </c>
      <c r="D58" s="154" t="s">
        <v>589</v>
      </c>
      <c r="E58" s="154" t="s">
        <v>590</v>
      </c>
      <c r="F58" s="154" t="s">
        <v>350</v>
      </c>
      <c r="H58" s="154" t="s">
        <v>591</v>
      </c>
      <c r="I58" s="154" t="s">
        <v>43</v>
      </c>
      <c r="J58" s="154" t="s">
        <v>259</v>
      </c>
      <c r="L58" s="155" t="s">
        <v>352</v>
      </c>
    </row>
    <row r="59" spans="1:12" x14ac:dyDescent="0.25">
      <c r="A59" s="154" t="s">
        <v>592</v>
      </c>
      <c r="B59" s="154" t="s">
        <v>593</v>
      </c>
      <c r="C59" s="154" t="s">
        <v>295</v>
      </c>
      <c r="D59" s="154" t="s">
        <v>594</v>
      </c>
      <c r="E59" s="154" t="s">
        <v>595</v>
      </c>
      <c r="F59" s="154" t="s">
        <v>422</v>
      </c>
      <c r="H59" s="154" t="s">
        <v>596</v>
      </c>
      <c r="I59" s="154" t="s">
        <v>33</v>
      </c>
      <c r="J59" s="154" t="s">
        <v>251</v>
      </c>
    </row>
    <row r="60" spans="1:12" x14ac:dyDescent="0.25">
      <c r="A60" s="154" t="s">
        <v>597</v>
      </c>
      <c r="B60" s="154" t="s">
        <v>598</v>
      </c>
      <c r="C60" s="154" t="s">
        <v>246</v>
      </c>
      <c r="D60" s="154" t="s">
        <v>599</v>
      </c>
      <c r="E60" s="154" t="s">
        <v>574</v>
      </c>
      <c r="F60" s="154" t="s">
        <v>600</v>
      </c>
      <c r="H60" s="154" t="s">
        <v>601</v>
      </c>
      <c r="I60" s="154" t="s">
        <v>37</v>
      </c>
      <c r="J60" s="154" t="s">
        <v>251</v>
      </c>
    </row>
    <row r="61" spans="1:12" x14ac:dyDescent="0.25">
      <c r="A61" s="154" t="s">
        <v>602</v>
      </c>
      <c r="B61" s="154" t="s">
        <v>603</v>
      </c>
      <c r="C61" s="154" t="s">
        <v>246</v>
      </c>
      <c r="E61" s="154" t="s">
        <v>574</v>
      </c>
      <c r="F61" s="154" t="s">
        <v>604</v>
      </c>
      <c r="H61" s="154" t="s">
        <v>605</v>
      </c>
      <c r="I61" s="154" t="s">
        <v>37</v>
      </c>
      <c r="J61" s="154" t="s">
        <v>251</v>
      </c>
    </row>
    <row r="62" spans="1:12" x14ac:dyDescent="0.25">
      <c r="A62" s="154" t="s">
        <v>606</v>
      </c>
      <c r="B62" s="154" t="s">
        <v>607</v>
      </c>
      <c r="C62" s="154" t="s">
        <v>430</v>
      </c>
      <c r="E62" s="154" t="s">
        <v>608</v>
      </c>
      <c r="F62" s="154" t="s">
        <v>609</v>
      </c>
      <c r="H62" s="154" t="s">
        <v>610</v>
      </c>
      <c r="I62" s="154" t="s">
        <v>33</v>
      </c>
      <c r="J62" s="154" t="s">
        <v>259</v>
      </c>
      <c r="L62" s="155" t="s">
        <v>447</v>
      </c>
    </row>
    <row r="63" spans="1:12" x14ac:dyDescent="0.25">
      <c r="A63" s="154" t="s">
        <v>611</v>
      </c>
      <c r="B63" s="154" t="s">
        <v>612</v>
      </c>
      <c r="C63" s="154" t="s">
        <v>613</v>
      </c>
      <c r="D63" s="154" t="s">
        <v>614</v>
      </c>
      <c r="E63" s="154" t="s">
        <v>615</v>
      </c>
      <c r="F63" s="154" t="s">
        <v>616</v>
      </c>
      <c r="H63" s="154" t="s">
        <v>617</v>
      </c>
      <c r="I63" s="154" t="s">
        <v>37</v>
      </c>
      <c r="J63" s="154" t="s">
        <v>259</v>
      </c>
    </row>
    <row r="64" spans="1:12" x14ac:dyDescent="0.25">
      <c r="A64" s="154" t="s">
        <v>618</v>
      </c>
      <c r="B64" s="154" t="s">
        <v>619</v>
      </c>
      <c r="C64" s="154" t="s">
        <v>262</v>
      </c>
      <c r="D64" s="154" t="s">
        <v>620</v>
      </c>
      <c r="E64" s="154" t="s">
        <v>621</v>
      </c>
      <c r="F64" s="154" t="s">
        <v>622</v>
      </c>
      <c r="H64" s="154" t="s">
        <v>623</v>
      </c>
      <c r="I64" s="154" t="s">
        <v>37</v>
      </c>
      <c r="J64" s="154" t="s">
        <v>251</v>
      </c>
    </row>
    <row r="65" spans="1:12" x14ac:dyDescent="0.25">
      <c r="A65" s="154" t="s">
        <v>624</v>
      </c>
      <c r="B65" s="154" t="s">
        <v>625</v>
      </c>
      <c r="C65" s="154" t="s">
        <v>315</v>
      </c>
      <c r="D65" s="154" t="s">
        <v>626</v>
      </c>
      <c r="E65" s="154" t="s">
        <v>316</v>
      </c>
      <c r="F65" s="154" t="s">
        <v>317</v>
      </c>
      <c r="H65" s="154" t="s">
        <v>627</v>
      </c>
      <c r="I65" s="154" t="s">
        <v>33</v>
      </c>
      <c r="J65" s="154" t="s">
        <v>251</v>
      </c>
      <c r="L65" s="155" t="s">
        <v>319</v>
      </c>
    </row>
    <row r="66" spans="1:12" x14ac:dyDescent="0.25">
      <c r="A66" s="154" t="s">
        <v>628</v>
      </c>
      <c r="B66" s="154" t="s">
        <v>629</v>
      </c>
      <c r="C66" s="154" t="s">
        <v>630</v>
      </c>
      <c r="D66" s="154" t="s">
        <v>631</v>
      </c>
      <c r="E66" s="154" t="s">
        <v>632</v>
      </c>
      <c r="F66" s="154" t="s">
        <v>633</v>
      </c>
      <c r="H66" s="154" t="s">
        <v>634</v>
      </c>
      <c r="I66" s="154" t="s">
        <v>37</v>
      </c>
      <c r="J66" s="154" t="s">
        <v>259</v>
      </c>
    </row>
    <row r="67" spans="1:12" x14ac:dyDescent="0.25">
      <c r="A67" s="154" t="s">
        <v>635</v>
      </c>
      <c r="B67" s="154" t="s">
        <v>636</v>
      </c>
      <c r="C67" s="154" t="s">
        <v>637</v>
      </c>
      <c r="D67" s="154" t="s">
        <v>638</v>
      </c>
      <c r="E67" s="154" t="s">
        <v>639</v>
      </c>
      <c r="F67" s="154" t="s">
        <v>640</v>
      </c>
      <c r="H67" s="154" t="s">
        <v>641</v>
      </c>
      <c r="I67" s="154" t="s">
        <v>37</v>
      </c>
      <c r="J67" s="154" t="s">
        <v>284</v>
      </c>
    </row>
    <row r="68" spans="1:12" x14ac:dyDescent="0.25">
      <c r="A68" s="154" t="s">
        <v>642</v>
      </c>
      <c r="B68" s="154" t="s">
        <v>643</v>
      </c>
      <c r="C68" s="154" t="s">
        <v>644</v>
      </c>
      <c r="D68" s="154" t="s">
        <v>645</v>
      </c>
      <c r="E68" s="154" t="s">
        <v>646</v>
      </c>
      <c r="F68" s="154" t="s">
        <v>647</v>
      </c>
      <c r="H68" s="154" t="s">
        <v>648</v>
      </c>
      <c r="I68" s="154" t="s">
        <v>37</v>
      </c>
      <c r="J68" s="154" t="s">
        <v>284</v>
      </c>
    </row>
    <row r="69" spans="1:12" x14ac:dyDescent="0.25">
      <c r="A69" s="154" t="s">
        <v>649</v>
      </c>
      <c r="B69" s="154" t="s">
        <v>593</v>
      </c>
      <c r="C69" s="154" t="s">
        <v>262</v>
      </c>
      <c r="D69" s="154" t="s">
        <v>650</v>
      </c>
      <c r="E69" s="154" t="s">
        <v>651</v>
      </c>
      <c r="F69" s="154" t="s">
        <v>652</v>
      </c>
      <c r="H69" s="154" t="s">
        <v>653</v>
      </c>
      <c r="I69" s="154" t="s">
        <v>37</v>
      </c>
      <c r="J69" s="154" t="s">
        <v>251</v>
      </c>
    </row>
    <row r="70" spans="1:12" x14ac:dyDescent="0.25">
      <c r="A70" s="154" t="s">
        <v>654</v>
      </c>
      <c r="B70" s="154" t="s">
        <v>655</v>
      </c>
      <c r="C70" s="154" t="s">
        <v>347</v>
      </c>
      <c r="E70" s="154" t="s">
        <v>656</v>
      </c>
      <c r="F70" s="154" t="s">
        <v>657</v>
      </c>
      <c r="H70" s="154" t="s">
        <v>658</v>
      </c>
      <c r="I70" s="154" t="s">
        <v>43</v>
      </c>
      <c r="J70" s="154" t="s">
        <v>259</v>
      </c>
      <c r="L70" s="155" t="s">
        <v>352</v>
      </c>
    </row>
    <row r="71" spans="1:12" x14ac:dyDescent="0.25">
      <c r="A71" s="154" t="s">
        <v>659</v>
      </c>
      <c r="B71" s="154" t="s">
        <v>588</v>
      </c>
      <c r="C71" s="154" t="s">
        <v>347</v>
      </c>
      <c r="E71" s="154" t="s">
        <v>660</v>
      </c>
      <c r="F71" s="154" t="s">
        <v>661</v>
      </c>
      <c r="H71" s="154" t="s">
        <v>662</v>
      </c>
      <c r="I71" s="154" t="s">
        <v>43</v>
      </c>
      <c r="J71" s="154" t="s">
        <v>259</v>
      </c>
      <c r="L71" s="155" t="s">
        <v>352</v>
      </c>
    </row>
    <row r="72" spans="1:12" x14ac:dyDescent="0.25">
      <c r="A72" s="154" t="s">
        <v>663</v>
      </c>
      <c r="B72" s="154" t="s">
        <v>664</v>
      </c>
      <c r="C72" s="154" t="s">
        <v>665</v>
      </c>
      <c r="D72" s="154" t="s">
        <v>666</v>
      </c>
      <c r="E72" s="154" t="s">
        <v>667</v>
      </c>
      <c r="F72" s="154" t="s">
        <v>668</v>
      </c>
      <c r="H72" s="154" t="s">
        <v>669</v>
      </c>
      <c r="I72" s="154" t="s">
        <v>37</v>
      </c>
      <c r="J72" s="154" t="s">
        <v>284</v>
      </c>
    </row>
    <row r="73" spans="1:12" x14ac:dyDescent="0.25">
      <c r="A73" s="154" t="s">
        <v>670</v>
      </c>
      <c r="B73" s="154" t="s">
        <v>671</v>
      </c>
      <c r="C73" s="154" t="s">
        <v>347</v>
      </c>
      <c r="D73" s="154" t="s">
        <v>672</v>
      </c>
      <c r="E73" s="154" t="s">
        <v>673</v>
      </c>
      <c r="F73" s="154" t="s">
        <v>674</v>
      </c>
      <c r="H73" s="154" t="s">
        <v>675</v>
      </c>
      <c r="I73" s="154" t="s">
        <v>43</v>
      </c>
      <c r="J73" s="154" t="s">
        <v>259</v>
      </c>
    </row>
    <row r="74" spans="1:12" x14ac:dyDescent="0.25">
      <c r="A74" s="154" t="s">
        <v>676</v>
      </c>
      <c r="B74" s="154" t="s">
        <v>677</v>
      </c>
      <c r="C74" s="154" t="s">
        <v>678</v>
      </c>
      <c r="E74" s="154" t="s">
        <v>679</v>
      </c>
      <c r="H74" s="154" t="s">
        <v>680</v>
      </c>
      <c r="I74" s="154" t="s">
        <v>37</v>
      </c>
      <c r="J74" s="154" t="s">
        <v>334</v>
      </c>
    </row>
    <row r="75" spans="1:12" x14ac:dyDescent="0.25">
      <c r="A75" s="154" t="s">
        <v>681</v>
      </c>
      <c r="B75" s="154" t="s">
        <v>682</v>
      </c>
      <c r="C75" s="154" t="s">
        <v>683</v>
      </c>
      <c r="D75" s="154" t="s">
        <v>684</v>
      </c>
      <c r="E75" s="154" t="s">
        <v>685</v>
      </c>
      <c r="F75" s="154" t="s">
        <v>686</v>
      </c>
      <c r="H75" s="154" t="s">
        <v>687</v>
      </c>
      <c r="I75" s="154" t="s">
        <v>33</v>
      </c>
      <c r="J75" s="154" t="s">
        <v>334</v>
      </c>
    </row>
    <row r="76" spans="1:12" x14ac:dyDescent="0.25">
      <c r="A76" s="154" t="s">
        <v>688</v>
      </c>
      <c r="B76" s="154" t="s">
        <v>689</v>
      </c>
      <c r="C76" s="154" t="s">
        <v>430</v>
      </c>
      <c r="D76" s="154" t="s">
        <v>690</v>
      </c>
      <c r="E76" s="154" t="s">
        <v>691</v>
      </c>
      <c r="F76" s="154" t="s">
        <v>692</v>
      </c>
      <c r="H76" s="154" t="s">
        <v>693</v>
      </c>
      <c r="I76" s="154" t="s">
        <v>33</v>
      </c>
      <c r="J76" s="154" t="s">
        <v>259</v>
      </c>
      <c r="L76" s="155" t="s">
        <v>447</v>
      </c>
    </row>
    <row r="77" spans="1:12" x14ac:dyDescent="0.25">
      <c r="A77" s="154" t="s">
        <v>694</v>
      </c>
      <c r="B77" s="154" t="s">
        <v>695</v>
      </c>
      <c r="C77" s="154" t="s">
        <v>696</v>
      </c>
      <c r="D77" s="154" t="s">
        <v>697</v>
      </c>
      <c r="E77" s="154" t="s">
        <v>698</v>
      </c>
      <c r="H77" s="154" t="s">
        <v>699</v>
      </c>
      <c r="I77" s="154" t="s">
        <v>37</v>
      </c>
      <c r="J77" s="154" t="s">
        <v>292</v>
      </c>
    </row>
    <row r="78" spans="1:12" x14ac:dyDescent="0.25">
      <c r="A78" s="154" t="s">
        <v>700</v>
      </c>
      <c r="B78" s="154" t="s">
        <v>701</v>
      </c>
      <c r="C78" s="154" t="s">
        <v>702</v>
      </c>
      <c r="D78" s="154" t="s">
        <v>703</v>
      </c>
      <c r="E78" s="154" t="s">
        <v>621</v>
      </c>
      <c r="F78" s="154" t="s">
        <v>704</v>
      </c>
      <c r="H78" s="154" t="s">
        <v>705</v>
      </c>
      <c r="I78" s="154" t="s">
        <v>291</v>
      </c>
      <c r="J78" s="154" t="s">
        <v>251</v>
      </c>
    </row>
    <row r="79" spans="1:12" x14ac:dyDescent="0.25">
      <c r="A79" s="154" t="s">
        <v>706</v>
      </c>
      <c r="B79" s="154" t="s">
        <v>707</v>
      </c>
      <c r="C79" s="154" t="s">
        <v>280</v>
      </c>
      <c r="D79" s="154" t="s">
        <v>708</v>
      </c>
      <c r="E79" s="154" t="s">
        <v>709</v>
      </c>
      <c r="F79" s="154" t="s">
        <v>710</v>
      </c>
      <c r="H79" s="154" t="s">
        <v>711</v>
      </c>
      <c r="I79" s="154" t="s">
        <v>37</v>
      </c>
      <c r="J79" s="154" t="s">
        <v>284</v>
      </c>
    </row>
    <row r="80" spans="1:12" x14ac:dyDescent="0.25">
      <c r="A80" s="154" t="s">
        <v>712</v>
      </c>
      <c r="B80" s="154" t="s">
        <v>713</v>
      </c>
      <c r="C80" s="154" t="s">
        <v>714</v>
      </c>
      <c r="E80" s="154" t="s">
        <v>715</v>
      </c>
      <c r="F80" s="154" t="s">
        <v>716</v>
      </c>
      <c r="H80" s="154" t="s">
        <v>717</v>
      </c>
      <c r="I80" s="154" t="s">
        <v>43</v>
      </c>
      <c r="J80" s="154" t="s">
        <v>334</v>
      </c>
      <c r="K80" s="157" t="str">
        <f>HYPERLINK("V251_IG_LABORDERS_R1_D3_2017MAY_ulrike_merrick_20170501202356.xls", "V251_IG_LABORDERS_R1_D3_2017MAY_ulrike_merrick_20170501202356.xls")</f>
        <v>V251_IG_LABORDERS_R1_D3_2017MAY_ulrike_merrick_20170501202356.xls</v>
      </c>
    </row>
    <row r="81" spans="1:12" x14ac:dyDescent="0.25">
      <c r="A81" s="154" t="s">
        <v>718</v>
      </c>
      <c r="B81" s="154" t="s">
        <v>719</v>
      </c>
      <c r="C81" s="154" t="s">
        <v>720</v>
      </c>
      <c r="E81" s="154" t="s">
        <v>721</v>
      </c>
      <c r="F81" s="154" t="s">
        <v>722</v>
      </c>
      <c r="H81" s="154" t="s">
        <v>723</v>
      </c>
      <c r="I81" s="154" t="s">
        <v>37</v>
      </c>
      <c r="J81" s="154" t="s">
        <v>251</v>
      </c>
    </row>
    <row r="82" spans="1:12" x14ac:dyDescent="0.25">
      <c r="A82" s="154" t="s">
        <v>724</v>
      </c>
      <c r="B82" s="154" t="s">
        <v>578</v>
      </c>
      <c r="C82" s="154" t="s">
        <v>725</v>
      </c>
      <c r="E82" s="154" t="s">
        <v>726</v>
      </c>
      <c r="H82" s="154" t="s">
        <v>727</v>
      </c>
      <c r="I82" s="154" t="s">
        <v>291</v>
      </c>
      <c r="J82" s="154" t="s">
        <v>284</v>
      </c>
    </row>
    <row r="83" spans="1:12" x14ac:dyDescent="0.25">
      <c r="A83" s="154" t="s">
        <v>728</v>
      </c>
      <c r="B83" s="154" t="s">
        <v>563</v>
      </c>
      <c r="D83" s="154" t="s">
        <v>729</v>
      </c>
      <c r="E83" s="154" t="s">
        <v>730</v>
      </c>
      <c r="H83" s="154" t="s">
        <v>731</v>
      </c>
      <c r="I83" s="154" t="s">
        <v>37</v>
      </c>
      <c r="J83" s="154" t="s">
        <v>334</v>
      </c>
    </row>
    <row r="84" spans="1:12" x14ac:dyDescent="0.25">
      <c r="A84" s="154" t="s">
        <v>732</v>
      </c>
      <c r="B84" s="154" t="s">
        <v>733</v>
      </c>
      <c r="C84" s="154" t="s">
        <v>262</v>
      </c>
      <c r="D84" s="154" t="s">
        <v>366</v>
      </c>
      <c r="E84" s="154" t="s">
        <v>734</v>
      </c>
      <c r="F84" s="154" t="s">
        <v>735</v>
      </c>
      <c r="H84" s="154" t="s">
        <v>736</v>
      </c>
      <c r="I84" s="154" t="s">
        <v>37</v>
      </c>
      <c r="J84" s="154" t="s">
        <v>251</v>
      </c>
    </row>
    <row r="85" spans="1:12" x14ac:dyDescent="0.25">
      <c r="A85" s="154" t="s">
        <v>737</v>
      </c>
      <c r="B85" s="154" t="s">
        <v>738</v>
      </c>
      <c r="C85" s="154" t="s">
        <v>739</v>
      </c>
      <c r="D85" s="154" t="s">
        <v>740</v>
      </c>
      <c r="E85" s="154" t="s">
        <v>741</v>
      </c>
      <c r="F85" s="154" t="s">
        <v>742</v>
      </c>
      <c r="H85" s="154" t="s">
        <v>743</v>
      </c>
      <c r="I85" s="154" t="s">
        <v>37</v>
      </c>
      <c r="J85" s="154" t="s">
        <v>284</v>
      </c>
    </row>
    <row r="86" spans="1:12" x14ac:dyDescent="0.25">
      <c r="A86" s="154" t="s">
        <v>744</v>
      </c>
      <c r="B86" s="154" t="s">
        <v>745</v>
      </c>
      <c r="C86" s="154" t="s">
        <v>746</v>
      </c>
      <c r="E86" s="154" t="s">
        <v>747</v>
      </c>
      <c r="F86" s="154" t="s">
        <v>748</v>
      </c>
      <c r="H86" s="154" t="s">
        <v>749</v>
      </c>
      <c r="I86" s="154" t="s">
        <v>43</v>
      </c>
      <c r="J86" s="154" t="s">
        <v>334</v>
      </c>
      <c r="K86" s="157" t="str">
        <f>HYPERLINK("V251_IG_LABORDERS_R1_D3_2017MAY_Craig_Newman_20170410183631.xls", "V251_IG_LABORDERS_R1_D3_2017MAY_Craig_Newman_20170410183631.xls")</f>
        <v>V251_IG_LABORDERS_R1_D3_2017MAY_Craig_Newman_20170410183631.xls</v>
      </c>
    </row>
    <row r="87" spans="1:12" x14ac:dyDescent="0.25">
      <c r="A87" s="154" t="s">
        <v>750</v>
      </c>
      <c r="B87" s="154" t="s">
        <v>751</v>
      </c>
      <c r="C87" s="154" t="s">
        <v>430</v>
      </c>
      <c r="D87" s="154" t="s">
        <v>752</v>
      </c>
      <c r="E87" s="154" t="s">
        <v>753</v>
      </c>
      <c r="F87" s="154" t="s">
        <v>754</v>
      </c>
      <c r="H87" s="154" t="s">
        <v>755</v>
      </c>
      <c r="I87" s="154" t="s">
        <v>33</v>
      </c>
      <c r="J87" s="154" t="s">
        <v>259</v>
      </c>
      <c r="L87" s="155" t="s">
        <v>447</v>
      </c>
    </row>
    <row r="88" spans="1:12" x14ac:dyDescent="0.25">
      <c r="A88" s="154" t="s">
        <v>756</v>
      </c>
      <c r="B88" s="154" t="s">
        <v>757</v>
      </c>
      <c r="C88" s="154" t="s">
        <v>359</v>
      </c>
      <c r="D88" s="154" t="s">
        <v>758</v>
      </c>
      <c r="E88" s="154" t="s">
        <v>759</v>
      </c>
      <c r="F88" s="154" t="s">
        <v>760</v>
      </c>
      <c r="H88" s="154" t="s">
        <v>761</v>
      </c>
      <c r="I88" s="154" t="s">
        <v>291</v>
      </c>
      <c r="J88" s="154" t="s">
        <v>284</v>
      </c>
    </row>
    <row r="89" spans="1:12" x14ac:dyDescent="0.25">
      <c r="A89" s="154" t="s">
        <v>762</v>
      </c>
      <c r="B89" s="154" t="s">
        <v>301</v>
      </c>
      <c r="C89" s="154" t="s">
        <v>295</v>
      </c>
      <c r="D89" s="154" t="s">
        <v>763</v>
      </c>
      <c r="E89" s="154" t="s">
        <v>764</v>
      </c>
      <c r="F89" s="154" t="s">
        <v>422</v>
      </c>
      <c r="H89" s="154" t="s">
        <v>765</v>
      </c>
      <c r="I89" s="154" t="s">
        <v>33</v>
      </c>
      <c r="J89" s="154" t="s">
        <v>251</v>
      </c>
    </row>
    <row r="90" spans="1:12" x14ac:dyDescent="0.25">
      <c r="A90" s="154" t="s">
        <v>766</v>
      </c>
      <c r="B90" s="154" t="s">
        <v>419</v>
      </c>
      <c r="C90" s="154" t="s">
        <v>767</v>
      </c>
      <c r="E90" s="154" t="s">
        <v>768</v>
      </c>
      <c r="H90" s="154" t="s">
        <v>769</v>
      </c>
      <c r="I90" s="154" t="s">
        <v>37</v>
      </c>
      <c r="J90" s="154" t="s">
        <v>334</v>
      </c>
    </row>
    <row r="91" spans="1:12" x14ac:dyDescent="0.25">
      <c r="A91" s="154" t="s">
        <v>770</v>
      </c>
      <c r="B91" s="154" t="s">
        <v>530</v>
      </c>
      <c r="C91" s="154" t="s">
        <v>347</v>
      </c>
      <c r="D91" s="154" t="s">
        <v>771</v>
      </c>
      <c r="E91" s="154" t="s">
        <v>772</v>
      </c>
      <c r="F91" s="154" t="s">
        <v>773</v>
      </c>
      <c r="H91" s="154" t="s">
        <v>774</v>
      </c>
      <c r="I91" s="154" t="s">
        <v>43</v>
      </c>
      <c r="J91" s="154" t="s">
        <v>259</v>
      </c>
      <c r="L91" s="155" t="s">
        <v>352</v>
      </c>
    </row>
    <row r="92" spans="1:12" x14ac:dyDescent="0.25">
      <c r="A92" s="154" t="s">
        <v>775</v>
      </c>
      <c r="B92" s="154" t="s">
        <v>776</v>
      </c>
      <c r="C92" s="154" t="s">
        <v>347</v>
      </c>
      <c r="D92" s="154" t="s">
        <v>777</v>
      </c>
      <c r="E92" s="154" t="s">
        <v>778</v>
      </c>
      <c r="F92" s="154" t="s">
        <v>779</v>
      </c>
      <c r="H92" s="154" t="s">
        <v>780</v>
      </c>
      <c r="I92" s="154" t="s">
        <v>43</v>
      </c>
      <c r="J92" s="154" t="s">
        <v>259</v>
      </c>
      <c r="L92" s="155" t="s">
        <v>352</v>
      </c>
    </row>
    <row r="93" spans="1:12" x14ac:dyDescent="0.25">
      <c r="A93" s="154" t="s">
        <v>781</v>
      </c>
      <c r="B93" s="154" t="s">
        <v>782</v>
      </c>
      <c r="C93" s="154" t="s">
        <v>430</v>
      </c>
      <c r="D93" s="154" t="s">
        <v>783</v>
      </c>
      <c r="E93" s="154" t="s">
        <v>784</v>
      </c>
      <c r="F93" s="154" t="s">
        <v>785</v>
      </c>
      <c r="H93" s="154" t="s">
        <v>786</v>
      </c>
      <c r="I93" s="154" t="s">
        <v>33</v>
      </c>
      <c r="J93" s="154" t="s">
        <v>259</v>
      </c>
      <c r="K93" s="157" t="str">
        <f>HYPERLINK("V251_IG_LABORDERS_R1_D3_2017MAY_brian_pech_20170425163719.xls", "V251_IG_LABORDERS_R1_D3_2017MAY_brian_pech_20170425163719.xls")</f>
        <v>V251_IG_LABORDERS_R1_D3_2017MAY_brian_pech_20170425163719.xls</v>
      </c>
      <c r="L93" s="155" t="s">
        <v>435</v>
      </c>
    </row>
    <row r="94" spans="1:12" x14ac:dyDescent="0.25">
      <c r="A94" s="154" t="s">
        <v>787</v>
      </c>
      <c r="B94" s="154" t="s">
        <v>788</v>
      </c>
      <c r="C94" s="154" t="s">
        <v>287</v>
      </c>
      <c r="D94" s="154" t="s">
        <v>789</v>
      </c>
      <c r="E94" s="154" t="s">
        <v>790</v>
      </c>
      <c r="F94" s="154" t="s">
        <v>791</v>
      </c>
      <c r="H94" s="154" t="s">
        <v>792</v>
      </c>
      <c r="I94" s="154" t="s">
        <v>37</v>
      </c>
      <c r="J94" s="154" t="s">
        <v>292</v>
      </c>
    </row>
    <row r="95" spans="1:12" x14ac:dyDescent="0.25">
      <c r="A95" s="154" t="s">
        <v>787</v>
      </c>
      <c r="B95" s="154" t="s">
        <v>788</v>
      </c>
      <c r="C95" s="154" t="s">
        <v>793</v>
      </c>
      <c r="E95" s="154" t="s">
        <v>794</v>
      </c>
      <c r="F95" s="154" t="s">
        <v>795</v>
      </c>
      <c r="H95" s="154" t="s">
        <v>796</v>
      </c>
      <c r="I95" s="154" t="s">
        <v>37</v>
      </c>
      <c r="J95" s="154" t="s">
        <v>334</v>
      </c>
    </row>
    <row r="96" spans="1:12" x14ac:dyDescent="0.25">
      <c r="A96" s="154" t="s">
        <v>797</v>
      </c>
      <c r="B96" s="154" t="s">
        <v>798</v>
      </c>
      <c r="C96" s="154" t="s">
        <v>644</v>
      </c>
      <c r="D96" s="154" t="s">
        <v>799</v>
      </c>
      <c r="E96" s="154" t="s">
        <v>646</v>
      </c>
      <c r="F96" s="154" t="s">
        <v>647</v>
      </c>
      <c r="H96" s="154" t="s">
        <v>800</v>
      </c>
      <c r="I96" s="154" t="s">
        <v>37</v>
      </c>
      <c r="J96" s="154" t="s">
        <v>284</v>
      </c>
    </row>
    <row r="97" spans="1:12" x14ac:dyDescent="0.25">
      <c r="A97" s="154" t="s">
        <v>801</v>
      </c>
      <c r="B97" s="154" t="s">
        <v>802</v>
      </c>
      <c r="C97" s="154" t="s">
        <v>469</v>
      </c>
      <c r="D97" s="154" t="s">
        <v>803</v>
      </c>
      <c r="E97" s="154" t="s">
        <v>804</v>
      </c>
      <c r="F97" s="154" t="s">
        <v>805</v>
      </c>
      <c r="H97" s="154" t="s">
        <v>806</v>
      </c>
      <c r="I97" s="154" t="s">
        <v>37</v>
      </c>
      <c r="J97" s="154" t="s">
        <v>284</v>
      </c>
    </row>
    <row r="98" spans="1:12" x14ac:dyDescent="0.25">
      <c r="A98" s="154" t="s">
        <v>807</v>
      </c>
      <c r="B98" s="154" t="s">
        <v>808</v>
      </c>
      <c r="C98" s="154" t="s">
        <v>430</v>
      </c>
      <c r="D98" s="154" t="s">
        <v>809</v>
      </c>
      <c r="E98" s="154" t="s">
        <v>432</v>
      </c>
      <c r="F98" s="154" t="s">
        <v>810</v>
      </c>
      <c r="H98" s="154" t="s">
        <v>811</v>
      </c>
      <c r="I98" s="154" t="s">
        <v>291</v>
      </c>
      <c r="J98" s="154" t="s">
        <v>259</v>
      </c>
    </row>
    <row r="99" spans="1:12" x14ac:dyDescent="0.25">
      <c r="A99" s="154" t="s">
        <v>812</v>
      </c>
      <c r="B99" s="154" t="s">
        <v>813</v>
      </c>
      <c r="C99" s="154" t="s">
        <v>359</v>
      </c>
      <c r="D99" s="154" t="s">
        <v>814</v>
      </c>
      <c r="E99" s="154" t="s">
        <v>815</v>
      </c>
      <c r="F99" s="154" t="s">
        <v>816</v>
      </c>
      <c r="H99" s="154" t="s">
        <v>817</v>
      </c>
      <c r="I99" s="154" t="s">
        <v>291</v>
      </c>
      <c r="J99" s="154" t="s">
        <v>284</v>
      </c>
    </row>
    <row r="100" spans="1:12" x14ac:dyDescent="0.25">
      <c r="A100" s="154" t="s">
        <v>818</v>
      </c>
      <c r="B100" s="154" t="s">
        <v>819</v>
      </c>
      <c r="C100" s="154" t="s">
        <v>820</v>
      </c>
      <c r="D100" s="154" t="s">
        <v>821</v>
      </c>
      <c r="E100" s="154" t="s">
        <v>316</v>
      </c>
      <c r="F100" s="154" t="s">
        <v>317</v>
      </c>
      <c r="H100" s="154" t="s">
        <v>822</v>
      </c>
      <c r="I100" s="154" t="s">
        <v>33</v>
      </c>
      <c r="J100" s="154" t="s">
        <v>251</v>
      </c>
      <c r="L100" s="155" t="s">
        <v>319</v>
      </c>
    </row>
    <row r="101" spans="1:12" x14ac:dyDescent="0.25">
      <c r="A101" s="154" t="s">
        <v>823</v>
      </c>
      <c r="B101" s="154" t="s">
        <v>261</v>
      </c>
      <c r="C101" s="154" t="s">
        <v>430</v>
      </c>
      <c r="D101" s="154" t="s">
        <v>824</v>
      </c>
      <c r="E101" s="154" t="s">
        <v>825</v>
      </c>
      <c r="F101" s="154" t="s">
        <v>810</v>
      </c>
      <c r="H101" s="154" t="s">
        <v>826</v>
      </c>
      <c r="I101" s="154" t="s">
        <v>33</v>
      </c>
      <c r="J101" s="154" t="s">
        <v>259</v>
      </c>
      <c r="L101" s="155" t="s">
        <v>435</v>
      </c>
    </row>
    <row r="102" spans="1:12" x14ac:dyDescent="0.25">
      <c r="A102" s="154" t="s">
        <v>827</v>
      </c>
      <c r="B102" s="154" t="s">
        <v>828</v>
      </c>
      <c r="C102" s="154" t="s">
        <v>829</v>
      </c>
      <c r="D102" s="154" t="s">
        <v>830</v>
      </c>
      <c r="E102" s="154" t="s">
        <v>831</v>
      </c>
      <c r="F102" s="154" t="s">
        <v>832</v>
      </c>
      <c r="H102" s="154" t="s">
        <v>833</v>
      </c>
      <c r="I102" s="154" t="s">
        <v>37</v>
      </c>
      <c r="J102" s="154" t="s">
        <v>251</v>
      </c>
    </row>
    <row r="103" spans="1:12" x14ac:dyDescent="0.25">
      <c r="A103" s="154" t="s">
        <v>834</v>
      </c>
      <c r="B103" s="154" t="s">
        <v>835</v>
      </c>
      <c r="C103" s="154" t="s">
        <v>246</v>
      </c>
      <c r="D103" s="154" t="s">
        <v>836</v>
      </c>
      <c r="E103" s="154" t="s">
        <v>837</v>
      </c>
      <c r="F103" s="154" t="s">
        <v>838</v>
      </c>
      <c r="H103" s="154" t="s">
        <v>839</v>
      </c>
      <c r="I103" s="154" t="s">
        <v>37</v>
      </c>
      <c r="J103" s="154" t="s">
        <v>251</v>
      </c>
    </row>
    <row r="104" spans="1:12" x14ac:dyDescent="0.25">
      <c r="A104" s="154" t="s">
        <v>840</v>
      </c>
      <c r="B104" s="154" t="s">
        <v>563</v>
      </c>
      <c r="C104" s="154" t="s">
        <v>841</v>
      </c>
      <c r="E104" s="154" t="s">
        <v>842</v>
      </c>
      <c r="F104" s="154" t="s">
        <v>843</v>
      </c>
      <c r="H104" s="154" t="s">
        <v>844</v>
      </c>
      <c r="I104" s="154" t="s">
        <v>37</v>
      </c>
      <c r="J104" s="154" t="s">
        <v>251</v>
      </c>
    </row>
    <row r="105" spans="1:12" x14ac:dyDescent="0.25">
      <c r="A105" s="154" t="s">
        <v>845</v>
      </c>
      <c r="B105" s="154" t="s">
        <v>384</v>
      </c>
      <c r="C105" s="154" t="s">
        <v>430</v>
      </c>
      <c r="D105" s="154" t="s">
        <v>846</v>
      </c>
      <c r="E105" s="154" t="s">
        <v>847</v>
      </c>
      <c r="F105" s="154" t="s">
        <v>848</v>
      </c>
      <c r="H105" s="154" t="s">
        <v>849</v>
      </c>
      <c r="I105" s="154" t="s">
        <v>33</v>
      </c>
      <c r="J105" s="154" t="s">
        <v>259</v>
      </c>
      <c r="L105" s="155" t="s">
        <v>447</v>
      </c>
    </row>
    <row r="106" spans="1:12" x14ac:dyDescent="0.25">
      <c r="A106" s="154" t="s">
        <v>850</v>
      </c>
      <c r="B106" s="154" t="s">
        <v>851</v>
      </c>
      <c r="C106" s="154" t="s">
        <v>246</v>
      </c>
      <c r="D106" s="154" t="s">
        <v>852</v>
      </c>
      <c r="E106" s="154" t="s">
        <v>853</v>
      </c>
      <c r="F106" s="154" t="s">
        <v>854</v>
      </c>
      <c r="H106" s="154" t="s">
        <v>855</v>
      </c>
      <c r="I106" s="154" t="s">
        <v>37</v>
      </c>
      <c r="J106" s="154" t="s">
        <v>251</v>
      </c>
    </row>
    <row r="107" spans="1:12" x14ac:dyDescent="0.25">
      <c r="A107" s="154" t="s">
        <v>856</v>
      </c>
      <c r="B107" s="154" t="s">
        <v>857</v>
      </c>
      <c r="C107" s="154" t="s">
        <v>280</v>
      </c>
      <c r="D107" s="154" t="s">
        <v>858</v>
      </c>
      <c r="E107" s="154" t="s">
        <v>859</v>
      </c>
      <c r="H107" s="154" t="s">
        <v>860</v>
      </c>
      <c r="I107" s="154" t="s">
        <v>37</v>
      </c>
      <c r="J107" s="154" t="s">
        <v>284</v>
      </c>
    </row>
    <row r="108" spans="1:12" x14ac:dyDescent="0.25">
      <c r="A108" s="154" t="s">
        <v>861</v>
      </c>
      <c r="B108" s="154" t="s">
        <v>682</v>
      </c>
      <c r="C108" s="154" t="s">
        <v>262</v>
      </c>
      <c r="D108" s="154" t="s">
        <v>862</v>
      </c>
      <c r="E108" s="154" t="s">
        <v>863</v>
      </c>
      <c r="F108" s="154" t="s">
        <v>864</v>
      </c>
      <c r="H108" s="154" t="s">
        <v>865</v>
      </c>
      <c r="I108" s="154" t="s">
        <v>37</v>
      </c>
      <c r="J108" s="154" t="s">
        <v>251</v>
      </c>
    </row>
    <row r="109" spans="1:12" x14ac:dyDescent="0.25">
      <c r="A109" s="154" t="s">
        <v>866</v>
      </c>
      <c r="B109" s="154" t="s">
        <v>314</v>
      </c>
      <c r="C109" s="154" t="s">
        <v>867</v>
      </c>
      <c r="E109" s="154" t="s">
        <v>868</v>
      </c>
      <c r="F109" s="154" t="s">
        <v>869</v>
      </c>
      <c r="H109" s="154" t="s">
        <v>870</v>
      </c>
      <c r="I109" s="154" t="s">
        <v>33</v>
      </c>
      <c r="J109" s="154" t="s">
        <v>334</v>
      </c>
    </row>
    <row r="110" spans="1:12" x14ac:dyDescent="0.25">
      <c r="A110" s="154" t="s">
        <v>871</v>
      </c>
      <c r="B110" s="154" t="s">
        <v>872</v>
      </c>
      <c r="C110" s="154" t="s">
        <v>295</v>
      </c>
      <c r="E110" s="154" t="s">
        <v>873</v>
      </c>
      <c r="F110" s="154" t="s">
        <v>874</v>
      </c>
      <c r="H110" s="154" t="s">
        <v>875</v>
      </c>
      <c r="I110" s="154" t="s">
        <v>291</v>
      </c>
      <c r="J110" s="154" t="s">
        <v>251</v>
      </c>
    </row>
    <row r="111" spans="1:12" x14ac:dyDescent="0.25">
      <c r="A111" s="154" t="s">
        <v>876</v>
      </c>
      <c r="B111" s="154" t="s">
        <v>877</v>
      </c>
      <c r="C111" s="154" t="s">
        <v>878</v>
      </c>
      <c r="D111" s="154" t="s">
        <v>450</v>
      </c>
      <c r="E111" s="154" t="s">
        <v>879</v>
      </c>
      <c r="F111" s="154" t="s">
        <v>880</v>
      </c>
      <c r="H111" s="154" t="s">
        <v>881</v>
      </c>
      <c r="I111" s="154" t="s">
        <v>37</v>
      </c>
      <c r="J111" s="154" t="s">
        <v>334</v>
      </c>
    </row>
    <row r="112" spans="1:12" x14ac:dyDescent="0.25">
      <c r="A112" s="154" t="s">
        <v>876</v>
      </c>
      <c r="B112" s="154" t="s">
        <v>877</v>
      </c>
      <c r="C112" s="154" t="s">
        <v>262</v>
      </c>
      <c r="E112" s="154" t="s">
        <v>879</v>
      </c>
      <c r="H112" s="154" t="s">
        <v>882</v>
      </c>
      <c r="I112" s="154" t="s">
        <v>37</v>
      </c>
      <c r="J112" s="154" t="s">
        <v>251</v>
      </c>
    </row>
    <row r="113" spans="1:12" x14ac:dyDescent="0.25">
      <c r="A113" s="154" t="s">
        <v>883</v>
      </c>
      <c r="B113" s="154" t="s">
        <v>884</v>
      </c>
      <c r="C113" s="154" t="s">
        <v>287</v>
      </c>
      <c r="D113" s="154" t="s">
        <v>885</v>
      </c>
      <c r="E113" s="154" t="s">
        <v>886</v>
      </c>
      <c r="H113" s="154" t="s">
        <v>887</v>
      </c>
      <c r="I113" s="154" t="s">
        <v>291</v>
      </c>
      <c r="J113" s="154" t="s">
        <v>292</v>
      </c>
    </row>
    <row r="114" spans="1:12" x14ac:dyDescent="0.25">
      <c r="A114" s="154" t="s">
        <v>888</v>
      </c>
      <c r="B114" s="154" t="s">
        <v>448</v>
      </c>
      <c r="C114" s="154" t="s">
        <v>889</v>
      </c>
      <c r="D114" s="154" t="s">
        <v>890</v>
      </c>
      <c r="E114" s="154" t="s">
        <v>891</v>
      </c>
      <c r="F114" s="154" t="s">
        <v>892</v>
      </c>
      <c r="H114" s="154" t="s">
        <v>893</v>
      </c>
      <c r="I114" s="154" t="s">
        <v>37</v>
      </c>
      <c r="J114" s="154" t="s">
        <v>251</v>
      </c>
      <c r="L114" s="155" t="s">
        <v>894</v>
      </c>
    </row>
    <row r="115" spans="1:12" x14ac:dyDescent="0.25">
      <c r="A115" s="154" t="s">
        <v>895</v>
      </c>
      <c r="B115" s="154" t="s">
        <v>896</v>
      </c>
      <c r="C115" s="154" t="s">
        <v>413</v>
      </c>
      <c r="D115" s="154" t="s">
        <v>897</v>
      </c>
      <c r="E115" s="154" t="s">
        <v>898</v>
      </c>
      <c r="F115" s="154" t="s">
        <v>899</v>
      </c>
      <c r="H115" s="154" t="s">
        <v>900</v>
      </c>
      <c r="I115" s="154" t="s">
        <v>37</v>
      </c>
      <c r="J115" s="154" t="s">
        <v>284</v>
      </c>
    </row>
    <row r="116" spans="1:12" x14ac:dyDescent="0.25">
      <c r="A116" s="154" t="s">
        <v>901</v>
      </c>
      <c r="B116" s="154" t="s">
        <v>902</v>
      </c>
      <c r="C116" s="154" t="s">
        <v>359</v>
      </c>
      <c r="D116" s="154" t="s">
        <v>903</v>
      </c>
      <c r="E116" s="154" t="s">
        <v>759</v>
      </c>
      <c r="F116" s="154" t="s">
        <v>904</v>
      </c>
      <c r="H116" s="154" t="s">
        <v>905</v>
      </c>
      <c r="I116" s="154" t="s">
        <v>43</v>
      </c>
      <c r="J116" s="154" t="s">
        <v>284</v>
      </c>
    </row>
    <row r="117" spans="1:12" x14ac:dyDescent="0.25">
      <c r="A117" s="154" t="s">
        <v>906</v>
      </c>
      <c r="B117" s="154" t="s">
        <v>907</v>
      </c>
      <c r="C117" s="154" t="s">
        <v>262</v>
      </c>
      <c r="D117" s="154" t="s">
        <v>908</v>
      </c>
      <c r="E117" s="154" t="s">
        <v>909</v>
      </c>
      <c r="F117" s="154" t="s">
        <v>910</v>
      </c>
      <c r="H117" s="154" t="s">
        <v>911</v>
      </c>
      <c r="I117" s="154" t="s">
        <v>37</v>
      </c>
      <c r="J117" s="154" t="s">
        <v>251</v>
      </c>
    </row>
    <row r="118" spans="1:12" x14ac:dyDescent="0.25">
      <c r="A118" s="154" t="s">
        <v>912</v>
      </c>
      <c r="B118" s="154" t="s">
        <v>913</v>
      </c>
      <c r="C118" s="154" t="s">
        <v>315</v>
      </c>
      <c r="D118" s="154" t="s">
        <v>914</v>
      </c>
      <c r="E118" s="154" t="s">
        <v>316</v>
      </c>
      <c r="F118" s="154" t="s">
        <v>915</v>
      </c>
      <c r="H118" s="154" t="s">
        <v>916</v>
      </c>
      <c r="I118" s="154" t="s">
        <v>33</v>
      </c>
      <c r="J118" s="154" t="s">
        <v>251</v>
      </c>
    </row>
    <row r="119" spans="1:12" x14ac:dyDescent="0.25">
      <c r="A119" s="154" t="s">
        <v>917</v>
      </c>
      <c r="B119" s="154" t="s">
        <v>314</v>
      </c>
      <c r="C119" s="154" t="s">
        <v>347</v>
      </c>
      <c r="D119" s="154" t="s">
        <v>918</v>
      </c>
      <c r="E119" s="154" t="s">
        <v>919</v>
      </c>
      <c r="F119" s="154" t="s">
        <v>920</v>
      </c>
      <c r="H119" s="154" t="s">
        <v>921</v>
      </c>
      <c r="I119" s="154" t="s">
        <v>43</v>
      </c>
      <c r="J119" s="154" t="s">
        <v>259</v>
      </c>
      <c r="L119" s="155" t="s">
        <v>352</v>
      </c>
    </row>
    <row r="120" spans="1:12" x14ac:dyDescent="0.25">
      <c r="A120" s="154" t="s">
        <v>922</v>
      </c>
      <c r="B120" s="154" t="s">
        <v>543</v>
      </c>
      <c r="C120" s="154" t="s">
        <v>315</v>
      </c>
      <c r="D120" s="154" t="s">
        <v>923</v>
      </c>
      <c r="E120" s="154" t="s">
        <v>316</v>
      </c>
      <c r="F120" s="154" t="s">
        <v>317</v>
      </c>
      <c r="H120" s="154" t="s">
        <v>924</v>
      </c>
      <c r="I120" s="154" t="s">
        <v>33</v>
      </c>
      <c r="J120" s="154" t="s">
        <v>251</v>
      </c>
      <c r="L120" s="155" t="s">
        <v>319</v>
      </c>
    </row>
    <row r="121" spans="1:12" x14ac:dyDescent="0.25">
      <c r="A121" s="154" t="s">
        <v>925</v>
      </c>
      <c r="B121" s="154" t="s">
        <v>926</v>
      </c>
      <c r="C121" s="154" t="s">
        <v>430</v>
      </c>
      <c r="D121" s="154" t="s">
        <v>927</v>
      </c>
      <c r="E121" s="154" t="s">
        <v>928</v>
      </c>
      <c r="F121" s="154" t="s">
        <v>929</v>
      </c>
      <c r="H121" s="154" t="s">
        <v>930</v>
      </c>
      <c r="I121" s="154" t="s">
        <v>33</v>
      </c>
      <c r="J121" s="154" t="s">
        <v>259</v>
      </c>
      <c r="L121" s="155" t="s">
        <v>447</v>
      </c>
    </row>
    <row r="122" spans="1:12" x14ac:dyDescent="0.25">
      <c r="A122" s="154" t="s">
        <v>931</v>
      </c>
      <c r="B122" s="154" t="s">
        <v>537</v>
      </c>
      <c r="C122" s="154" t="s">
        <v>430</v>
      </c>
      <c r="D122" s="154" t="s">
        <v>932</v>
      </c>
      <c r="E122" s="154" t="s">
        <v>933</v>
      </c>
      <c r="F122" s="154" t="s">
        <v>934</v>
      </c>
      <c r="H122" s="154" t="s">
        <v>935</v>
      </c>
      <c r="I122" s="154" t="s">
        <v>33</v>
      </c>
      <c r="J122" s="154" t="s">
        <v>259</v>
      </c>
      <c r="L122" s="155" t="s">
        <v>936</v>
      </c>
    </row>
    <row r="123" spans="1:12" x14ac:dyDescent="0.25">
      <c r="A123" s="154" t="s">
        <v>937</v>
      </c>
      <c r="B123" s="154" t="s">
        <v>938</v>
      </c>
      <c r="C123" s="154" t="s">
        <v>359</v>
      </c>
      <c r="D123" s="154" t="s">
        <v>939</v>
      </c>
      <c r="E123" s="154" t="s">
        <v>940</v>
      </c>
      <c r="F123" s="154" t="s">
        <v>941</v>
      </c>
      <c r="H123" s="154" t="s">
        <v>942</v>
      </c>
      <c r="I123" s="154" t="s">
        <v>43</v>
      </c>
      <c r="J123" s="154" t="s">
        <v>284</v>
      </c>
      <c r="L123" s="155" t="s">
        <v>943</v>
      </c>
    </row>
    <row r="124" spans="1:12" x14ac:dyDescent="0.25">
      <c r="A124" s="154" t="s">
        <v>944</v>
      </c>
      <c r="B124" s="154" t="s">
        <v>563</v>
      </c>
      <c r="C124" s="154" t="s">
        <v>347</v>
      </c>
      <c r="D124" s="154" t="s">
        <v>945</v>
      </c>
      <c r="E124" s="154" t="s">
        <v>946</v>
      </c>
      <c r="F124" s="154" t="s">
        <v>350</v>
      </c>
      <c r="H124" s="154" t="s">
        <v>947</v>
      </c>
      <c r="I124" s="154" t="s">
        <v>43</v>
      </c>
      <c r="J124" s="154" t="s">
        <v>259</v>
      </c>
      <c r="L124" s="155" t="s">
        <v>352</v>
      </c>
    </row>
    <row r="125" spans="1:12" x14ac:dyDescent="0.25">
      <c r="A125" s="154" t="s">
        <v>948</v>
      </c>
      <c r="B125" s="154" t="s">
        <v>949</v>
      </c>
      <c r="C125" s="154" t="s">
        <v>315</v>
      </c>
      <c r="D125" s="154" t="s">
        <v>950</v>
      </c>
      <c r="E125" s="154" t="s">
        <v>316</v>
      </c>
      <c r="F125" s="154" t="s">
        <v>951</v>
      </c>
      <c r="H125" s="154" t="s">
        <v>952</v>
      </c>
      <c r="I125" s="154" t="s">
        <v>33</v>
      </c>
      <c r="J125" s="154" t="s">
        <v>251</v>
      </c>
      <c r="L125" s="155" t="s">
        <v>319</v>
      </c>
    </row>
    <row r="126" spans="1:12" x14ac:dyDescent="0.25">
      <c r="A126" s="154" t="s">
        <v>953</v>
      </c>
      <c r="B126" s="154" t="s">
        <v>954</v>
      </c>
      <c r="C126" s="154" t="s">
        <v>955</v>
      </c>
      <c r="D126" s="154" t="s">
        <v>956</v>
      </c>
      <c r="E126" s="154" t="s">
        <v>957</v>
      </c>
      <c r="F126" s="154" t="s">
        <v>958</v>
      </c>
      <c r="H126" s="154" t="s">
        <v>959</v>
      </c>
      <c r="I126" s="154" t="s">
        <v>291</v>
      </c>
      <c r="J126" s="154" t="s">
        <v>251</v>
      </c>
    </row>
    <row r="127" spans="1:12" x14ac:dyDescent="0.25">
      <c r="A127" s="154" t="s">
        <v>960</v>
      </c>
      <c r="B127" s="154" t="s">
        <v>961</v>
      </c>
      <c r="C127" s="154" t="s">
        <v>280</v>
      </c>
      <c r="D127" s="154" t="s">
        <v>962</v>
      </c>
      <c r="E127" s="154" t="s">
        <v>963</v>
      </c>
      <c r="F127" s="154" t="s">
        <v>964</v>
      </c>
      <c r="H127" s="154" t="s">
        <v>965</v>
      </c>
      <c r="I127" s="154" t="s">
        <v>291</v>
      </c>
      <c r="J127" s="154" t="s">
        <v>284</v>
      </c>
    </row>
    <row r="128" spans="1:12" x14ac:dyDescent="0.25">
      <c r="A128" s="154" t="s">
        <v>966</v>
      </c>
      <c r="B128" s="154" t="s">
        <v>967</v>
      </c>
      <c r="C128" s="154" t="s">
        <v>246</v>
      </c>
      <c r="D128" s="154" t="s">
        <v>968</v>
      </c>
      <c r="E128" s="154" t="s">
        <v>969</v>
      </c>
      <c r="F128" s="154" t="s">
        <v>311</v>
      </c>
      <c r="H128" s="154" t="s">
        <v>970</v>
      </c>
      <c r="I128" s="154" t="s">
        <v>37</v>
      </c>
      <c r="J128" s="154" t="s">
        <v>251</v>
      </c>
      <c r="L128" s="155" t="s">
        <v>971</v>
      </c>
    </row>
    <row r="129" spans="1:12" x14ac:dyDescent="0.25">
      <c r="A129" s="154" t="s">
        <v>972</v>
      </c>
      <c r="B129" s="154" t="s">
        <v>973</v>
      </c>
      <c r="C129" s="154" t="s">
        <v>254</v>
      </c>
      <c r="E129" s="154" t="s">
        <v>974</v>
      </c>
      <c r="F129" s="154" t="s">
        <v>975</v>
      </c>
      <c r="H129" s="154" t="s">
        <v>976</v>
      </c>
      <c r="I129" s="154" t="s">
        <v>37</v>
      </c>
      <c r="J129" s="154" t="s">
        <v>259</v>
      </c>
    </row>
    <row r="130" spans="1:12" x14ac:dyDescent="0.25">
      <c r="A130" s="154" t="s">
        <v>977</v>
      </c>
      <c r="B130" s="154" t="s">
        <v>978</v>
      </c>
      <c r="C130" s="154" t="s">
        <v>371</v>
      </c>
      <c r="D130" s="154" t="s">
        <v>979</v>
      </c>
      <c r="E130" s="154" t="s">
        <v>980</v>
      </c>
      <c r="F130" s="154" t="s">
        <v>981</v>
      </c>
      <c r="H130" s="154" t="s">
        <v>982</v>
      </c>
      <c r="I130" s="154" t="s">
        <v>43</v>
      </c>
      <c r="J130" s="154" t="s">
        <v>259</v>
      </c>
      <c r="L130" s="155" t="s">
        <v>983</v>
      </c>
    </row>
    <row r="131" spans="1:12" x14ac:dyDescent="0.25">
      <c r="A131" s="154" t="s">
        <v>984</v>
      </c>
      <c r="B131" s="154" t="s">
        <v>985</v>
      </c>
      <c r="C131" s="154" t="s">
        <v>665</v>
      </c>
      <c r="E131" s="154" t="s">
        <v>986</v>
      </c>
      <c r="F131" s="154" t="s">
        <v>987</v>
      </c>
      <c r="H131" s="154" t="s">
        <v>988</v>
      </c>
      <c r="I131" s="154" t="s">
        <v>291</v>
      </c>
      <c r="J131" s="154" t="s">
        <v>284</v>
      </c>
    </row>
    <row r="132" spans="1:12" x14ac:dyDescent="0.25">
      <c r="A132" s="154" t="s">
        <v>989</v>
      </c>
      <c r="B132" s="154" t="s">
        <v>536</v>
      </c>
      <c r="C132" s="154" t="s">
        <v>990</v>
      </c>
      <c r="D132" s="154" t="s">
        <v>991</v>
      </c>
      <c r="E132" s="154" t="s">
        <v>992</v>
      </c>
      <c r="F132" s="154" t="s">
        <v>993</v>
      </c>
      <c r="H132" s="154" t="s">
        <v>994</v>
      </c>
      <c r="I132" s="154" t="s">
        <v>33</v>
      </c>
      <c r="J132" s="154" t="s">
        <v>259</v>
      </c>
    </row>
    <row r="133" spans="1:12" x14ac:dyDescent="0.25">
      <c r="A133" s="154" t="s">
        <v>995</v>
      </c>
      <c r="B133" s="154" t="s">
        <v>719</v>
      </c>
      <c r="C133" s="154" t="s">
        <v>996</v>
      </c>
      <c r="D133" s="154" t="s">
        <v>997</v>
      </c>
      <c r="E133" s="154" t="s">
        <v>998</v>
      </c>
      <c r="F133" s="154" t="s">
        <v>999</v>
      </c>
      <c r="H133" s="154" t="s">
        <v>1000</v>
      </c>
      <c r="I133" s="154" t="s">
        <v>291</v>
      </c>
      <c r="J133" s="154" t="s">
        <v>334</v>
      </c>
    </row>
  </sheetData>
  <autoFilter ref="A1:K133"/>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61</vt:i4>
      </vt:variant>
    </vt:vector>
  </HeadingPairs>
  <TitlesOfParts>
    <vt:vector size="69" baseType="lpstr">
      <vt:lpstr>Submitter</vt:lpstr>
      <vt:lpstr>Ballot</vt:lpstr>
      <vt:lpstr>Instructions</vt:lpstr>
      <vt:lpstr>Instructions Cont..</vt:lpstr>
      <vt:lpstr>Format Guidelines</vt:lpstr>
      <vt:lpstr>Co-Chair Guidelines</vt:lpstr>
      <vt:lpstr>Setup</vt:lpstr>
      <vt:lpstr>V251_IG_LABORDERS_R1_D3_2017MAY</vt:lpstr>
      <vt:lpstr>BCmt</vt:lpstr>
      <vt:lpstr>BehalfEmail</vt:lpstr>
      <vt:lpstr>Change_Applied</vt:lpstr>
      <vt:lpstr>commentgroup</vt:lpstr>
      <vt:lpstr>Comments</vt:lpstr>
      <vt:lpstr>Disclaimer</vt:lpstr>
      <vt:lpstr>Disclaimer2</vt:lpstr>
      <vt:lpstr>Disclaimer3</vt:lpstr>
      <vt:lpstr>DispCmt</vt:lpstr>
      <vt:lpstr>Disposition</vt:lpstr>
      <vt:lpstr>Disposition_Comment</vt:lpstr>
      <vt:lpstr>Disposition_Committee</vt:lpstr>
      <vt:lpstr>Disposition2</vt:lpstr>
      <vt:lpstr>dispositionstatus</vt:lpstr>
      <vt:lpstr>Dispstat</vt:lpstr>
      <vt:lpstr>Existing_Wording</vt:lpstr>
      <vt:lpstr>FirstRow</vt:lpstr>
      <vt:lpstr>For_Against_Abstain</vt:lpstr>
      <vt:lpstr>ID</vt:lpstr>
      <vt:lpstr>InPersReq</vt:lpstr>
      <vt:lpstr>LastCol</vt:lpstr>
      <vt:lpstr>Number</vt:lpstr>
      <vt:lpstr>NumberID</vt:lpstr>
      <vt:lpstr>OnBehalfOf</vt:lpstr>
      <vt:lpstr>Ov</vt:lpstr>
      <vt:lpstr>OverallVote</vt:lpstr>
      <vt:lpstr>OVote</vt:lpstr>
      <vt:lpstr>Ballot!Print_Area</vt:lpstr>
      <vt:lpstr>Instructions!Print_Area</vt:lpstr>
      <vt:lpstr>Submitter!Print_Area</vt:lpstr>
      <vt:lpstr>Submitter!Print_Titles</vt:lpstr>
      <vt:lpstr>Proposed_Wording</vt:lpstr>
      <vt:lpstr>Responsibility</vt:lpstr>
      <vt:lpstr>ResReq</vt:lpstr>
      <vt:lpstr>'Co-Chair Guidelines'!SArtifact</vt:lpstr>
      <vt:lpstr>'Format Guidelines'!SArtifact</vt:lpstr>
      <vt:lpstr>SArtifact</vt:lpstr>
      <vt:lpstr>'Co-Chair Guidelines'!SBallot</vt:lpstr>
      <vt:lpstr>'Format Guidelines'!SBallot</vt:lpstr>
      <vt:lpstr>SBallot</vt:lpstr>
      <vt:lpstr>SBallot2</vt:lpstr>
      <vt:lpstr>'Co-Chair Guidelines'!SCmt</vt:lpstr>
      <vt:lpstr>'Format Guidelines'!SCmt</vt:lpstr>
      <vt:lpstr>SCmt</vt:lpstr>
      <vt:lpstr>'Co-Chair Guidelines'!SDisp</vt:lpstr>
      <vt:lpstr>'Format Guidelines'!SDisp</vt:lpstr>
      <vt:lpstr>SDisp</vt:lpstr>
      <vt:lpstr>SDisp2</vt:lpstr>
      <vt:lpstr>Section</vt:lpstr>
      <vt:lpstr>SubByCol</vt:lpstr>
      <vt:lpstr>SubByNameCell</vt:lpstr>
      <vt:lpstr>SubByOrg</vt:lpstr>
      <vt:lpstr>SubChangeCol</vt:lpstr>
      <vt:lpstr>SubmittedBy</vt:lpstr>
      <vt:lpstr>SubmitterOrganization</vt:lpstr>
      <vt:lpstr>SubstantiveChange</vt:lpstr>
      <vt:lpstr>'Co-Chair Guidelines'!SVote</vt:lpstr>
      <vt:lpstr>'Format Guidelines'!SVote</vt:lpstr>
      <vt:lpstr>SVote</vt:lpstr>
      <vt:lpstr>Type</vt:lpstr>
      <vt:lpstr>Withdraw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Van Hentenryck (HL7)</dc:creator>
  <cp:lastModifiedBy>Buitendijk,Hans</cp:lastModifiedBy>
  <cp:lastPrinted>2003-11-20T14:25:22Z</cp:lastPrinted>
  <dcterms:created xsi:type="dcterms:W3CDTF">1996-10-14T23:33:28Z</dcterms:created>
  <dcterms:modified xsi:type="dcterms:W3CDTF">2017-05-25T20:39:01Z</dcterms:modified>
</cp:coreProperties>
</file>