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bookViews>
    <workbookView xWindow="-15" yWindow="-15" windowWidth="15375" windowHeight="4695" tabRatio="825" activeTab="1"/>
  </bookViews>
  <sheets>
    <sheet name="Submitter" sheetId="6" r:id="rId1"/>
    <sheet name="Ballot" sheetId="1" r:id="rId2"/>
    <sheet name="Instructions" sheetId="2" r:id="rId3"/>
    <sheet name="Documents" sheetId="10" r:id="rId4"/>
    <sheet name="Instructions Cont.." sheetId="9" r:id="rId5"/>
    <sheet name="Format Guidelines" sheetId="7" r:id="rId6"/>
    <sheet name="Co-Chair Guidelines" sheetId="4" r:id="rId7"/>
    <sheet name="CodeReference" sheetId="8" r:id="rId8"/>
    <sheet name="Setup" sheetId="3" r:id="rId9"/>
    <sheet name="Sheet1" sheetId="11" r:id="rId10"/>
  </sheets>
  <externalReferences>
    <externalReference r:id="rId11"/>
    <externalReference r:id="rId12"/>
    <externalReference r:id="rId13"/>
  </externalReferences>
  <definedNames>
    <definedName name="_xlnm._FilterDatabase" localSheetId="1" hidden="1">Ballot!$A$3:$AG$214</definedName>
    <definedName name="_xlnm._FilterDatabase" localSheetId="0" hidden="1">Submitter!#REF!</definedName>
    <definedName name="Artifact" localSheetId="4">'Instructions Cont..'!#REF!</definedName>
    <definedName name="Artifact">Instructions!$B$9</definedName>
    <definedName name="Artifact_type">Setup!$A$22:$A$30</definedName>
    <definedName name="B_No_Votes" localSheetId="4">'Instructions Cont..'!#REF!</definedName>
    <definedName name="B_No_Votes">Instructions!#REF!</definedName>
    <definedName name="BalComCol">Ballot!$B:$B</definedName>
    <definedName name="Ballot_Committee" localSheetId="4">'Instructions Cont..'!#REF!</definedName>
    <definedName name="Ballot_Committee">Instructions!$B$8</definedName>
    <definedName name="BallotWrk">Ballot!#REF!</definedName>
    <definedName name="BCmt">Setup!$B$8:$N$8</definedName>
    <definedName name="BehalfEmail">Instructions!$B$41</definedName>
    <definedName name="Change_Applied" localSheetId="4">'Instructions Cont..'!#REF!</definedName>
    <definedName name="Change_Applied">Instructions!$B$36</definedName>
    <definedName name="commentgroup">Instructions!$B$29</definedName>
    <definedName name="Comments" localSheetId="4">'Instructions Cont..'!#REF!</definedName>
    <definedName name="Comments">Instructions!$B$26</definedName>
    <definedName name="ComTime">Instructions!$B$43</definedName>
    <definedName name="Considered" localSheetId="4">'Instructions Cont..'!#REF!</definedName>
    <definedName name="Considered">Instructions!#REF!</definedName>
    <definedName name="Disclaimer">Setup!$A$10</definedName>
    <definedName name="Disclaimer2">Setup!$A$11</definedName>
    <definedName name="Disclaimer3">Setup!$A$12</definedName>
    <definedName name="DispCmt">Setup!$B$5:$U$5</definedName>
    <definedName name="Disposition" localSheetId="4">'Instructions Cont..'!#REF!</definedName>
    <definedName name="Disposition">Instructions!$B$30</definedName>
    <definedName name="Disposition_Comment" localSheetId="4">'Instructions Cont..'!#REF!</definedName>
    <definedName name="Disposition_Comment">Instructions!$B$33</definedName>
    <definedName name="Disposition_Committee" localSheetId="4">'Instructions Cont..'!#REF!</definedName>
    <definedName name="Disposition_Committee">Instructions!$B$32</definedName>
    <definedName name="Disposition2">'Instructions Cont..'!$A$2</definedName>
    <definedName name="dispositionstatus">Setup!$A$20:$K$20</definedName>
    <definedName name="Dispstat">Setup!$A$19</definedName>
    <definedName name="Domain" localSheetId="4">'Instructions Cont..'!#REF!</definedName>
    <definedName name="Domain">Instructions!$B$21</definedName>
    <definedName name="Existing_Wording" localSheetId="4">'Instructions Cont..'!#REF!</definedName>
    <definedName name="Existing_Wording">Instructions!$B$24</definedName>
    <definedName name="FilterRow">Ballot!$3:$3</definedName>
    <definedName name="FirstRow">Ballot!$4:$4</definedName>
    <definedName name="For_Against_Abstain" localSheetId="4">'Instructions Cont..'!#REF!</definedName>
    <definedName name="For_Against_Abstain">Instructions!$B$35</definedName>
    <definedName name="ID" localSheetId="4">'Instructions Cont..'!#REF!</definedName>
    <definedName name="ID">Instructions!$B$42</definedName>
    <definedName name="Identifier" localSheetId="4">'Instructions Cont..'!#REF!</definedName>
    <definedName name="Identifier">Instructions!#REF!</definedName>
    <definedName name="IDNumCol">Ballot!#REF!</definedName>
    <definedName name="InPerson">Submitter!#REF!</definedName>
    <definedName name="InPersReq">Ballot!$N$4:$N$185</definedName>
    <definedName name="LastCol">Ballot!$AB:$AB</definedName>
    <definedName name="LastRow">Ballot!#REF!</definedName>
    <definedName name="Number">Ballot!$A:$A</definedName>
    <definedName name="NumberID" localSheetId="4">'Instructions Cont..'!#REF!</definedName>
    <definedName name="NumberID">Instructions!$B$7</definedName>
    <definedName name="OnBehalfOf" localSheetId="4">'Instructions Cont..'!#REF!</definedName>
    <definedName name="OnBehalfOf">Instructions!$B$40</definedName>
    <definedName name="Ov">Submitter!$F$9</definedName>
    <definedName name="OverallVote">Submitter!$G$9</definedName>
    <definedName name="OVote">Setup!$B$9:$D$9</definedName>
    <definedName name="_xlnm.Print_Area" localSheetId="1">Ballot!$B$1:$M$185</definedName>
    <definedName name="_xlnm.Print_Area" localSheetId="6">'Co-Chair Guidelines'!#REF!</definedName>
    <definedName name="_xlnm.Print_Area" localSheetId="5">'Format Guidelines'!#REF!</definedName>
    <definedName name="_xlnm.Print_Area" localSheetId="2">Instructions!$A:$I</definedName>
    <definedName name="_xlnm.Print_Area" localSheetId="4">'Instructions Cont..'!#REF!</definedName>
    <definedName name="_xlnm.Print_Area" localSheetId="8">Setup!#REF!</definedName>
    <definedName name="_xlnm.Print_Area" localSheetId="0">Submitter!$A$1:$L$9</definedName>
    <definedName name="_xlnm.Print_Titles" localSheetId="1">Ballot!#REF!,Ballot!$1:$2</definedName>
    <definedName name="_xlnm.Print_Titles" localSheetId="6">'Co-Chair Guidelines'!#REF!,'Co-Chair Guidelines'!$1:$8</definedName>
    <definedName name="_xlnm.Print_Titles" localSheetId="5">'Format Guidelines'!#REF!,'Format Guidelines'!$1:$8</definedName>
    <definedName name="_xlnm.Print_Titles" localSheetId="8">Setup!#REF!,Setup!$3:$10</definedName>
    <definedName name="_xlnm.Print_Titles" localSheetId="0">Submitter!$A:$A,Submitter!$1:$9</definedName>
    <definedName name="Proposed_Wording" localSheetId="4">'Instructions Cont..'!#REF!</definedName>
    <definedName name="Proposed_Wording">Instructions!$B$25</definedName>
    <definedName name="Pubs" localSheetId="4">'Instructions Cont..'!#REF!</definedName>
    <definedName name="Pubs">Instructions!$B$22</definedName>
    <definedName name="RecFrom">Instructions!$B$44</definedName>
    <definedName name="ReferredTo">Instructions!$B$43</definedName>
    <definedName name="Responsibility" localSheetId="4">'Instructions Cont..'!#REF!</definedName>
    <definedName name="Responsibility">Instructions!$B$34</definedName>
    <definedName name="ResReq">Instructions!$B$27</definedName>
    <definedName name="RilterRow">Ballot!$3:$3</definedName>
    <definedName name="SArtifact" localSheetId="6">'Co-Chair Guidelines'!$B$1:$J$1</definedName>
    <definedName name="SArtifact" localSheetId="5">'Format Guidelines'!$B$1:$J$1</definedName>
    <definedName name="SArtifact">Setup!$B$3:$J$3</definedName>
    <definedName name="SBallot" localSheetId="6">'Co-Chair Guidelines'!$B$5:$AA$5</definedName>
    <definedName name="SBallot" localSheetId="5">'Format Guidelines'!$B$5:$AA$5</definedName>
    <definedName name="SBallot">Setup!$B$7:$AE$7</definedName>
    <definedName name="SBallot2">Setup!$B$7:$AF$7</definedName>
    <definedName name="SCmt" localSheetId="6">'Co-Chair Guidelines'!$B$3:$R$3</definedName>
    <definedName name="SCmt" localSheetId="5">'Format Guidelines'!$B$3:$R$3</definedName>
    <definedName name="SCmt">Setup!$B$5:$U$5</definedName>
    <definedName name="SDisp" localSheetId="6">'Co-Chair Guidelines'!$B$2:$G$2</definedName>
    <definedName name="SDisp" localSheetId="5">'Format Guidelines'!$B$2:$G$2</definedName>
    <definedName name="SDisp">Setup!$B$4:$H$4</definedName>
    <definedName name="SDisp2">Setup!$B$4:$E$4</definedName>
    <definedName name="Section" localSheetId="4">'Instructions Cont..'!#REF!</definedName>
    <definedName name="Section">Instructions!$B$20</definedName>
    <definedName name="Status">Instructions!$B$45</definedName>
    <definedName name="SubByCol">Ballot!$Z:$Z</definedName>
    <definedName name="SubByNameCell">Submitter!$F$3</definedName>
    <definedName name="SubByOrg">Submitter!$F$6</definedName>
    <definedName name="SubChangeCol">Ballot!$Y:$Y</definedName>
    <definedName name="SubmittedBy" localSheetId="4">'Instructions Cont..'!#REF!</definedName>
    <definedName name="SubmittedBy">Instructions!$B$38</definedName>
    <definedName name="SubmitterOrganization" localSheetId="4">'Instructions Cont..'!#REF!</definedName>
    <definedName name="SubmitterOrganization">Instructions!$B$39</definedName>
    <definedName name="SubstantiveChange" localSheetId="4">'Instructions Cont..'!#REF!</definedName>
    <definedName name="SubstantiveChange">Instructions!$B$37</definedName>
    <definedName name="SVote" localSheetId="6">'Co-Chair Guidelines'!$B$4:$G$4</definedName>
    <definedName name="SVote" localSheetId="5">'Format Guidelines'!$B$4:$G$4</definedName>
    <definedName name="SVote">Setup!$B$6:$F$6</definedName>
    <definedName name="TC_List">Setup!$F$31</definedName>
    <definedName name="Type" localSheetId="4">'Instructions Cont..'!#REF!</definedName>
    <definedName name="Type">Instructions!$B$23</definedName>
    <definedName name="Vote" localSheetId="4">'Instructions Cont..'!#REF!</definedName>
    <definedName name="Vote">Instructions!#REF!</definedName>
    <definedName name="Withdraw" localSheetId="4">'Instructions Cont..'!#REF!</definedName>
    <definedName name="Withdraw">Instructions!$B$31</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I228" i="1" l="1"/>
  <c r="I229" i="1"/>
  <c r="J230" i="1"/>
  <c r="I227" i="1"/>
  <c r="J218" i="1"/>
  <c r="J219" i="1"/>
  <c r="J220" i="1"/>
  <c r="J221" i="1"/>
  <c r="J222" i="1"/>
  <c r="J223" i="1"/>
  <c r="I223" i="1"/>
  <c r="K223" i="1"/>
  <c r="AG38" i="1"/>
  <c r="AG94" i="1"/>
  <c r="L224" i="1"/>
  <c r="I222" i="1"/>
  <c r="I221" i="1"/>
  <c r="K221" i="1"/>
  <c r="I220" i="1"/>
  <c r="I219" i="1"/>
  <c r="K219" i="1"/>
  <c r="I218" i="1"/>
  <c r="AA171" i="1"/>
  <c r="Z171" i="1"/>
  <c r="AA17" i="1"/>
  <c r="Z17" i="1"/>
  <c r="AA16" i="1"/>
  <c r="Z16" i="1"/>
  <c r="AA13" i="1"/>
  <c r="Z13" i="1"/>
  <c r="AA154" i="1"/>
  <c r="Z154" i="1"/>
  <c r="AA151" i="1"/>
  <c r="Z151" i="1"/>
  <c r="AA140" i="1"/>
  <c r="Z140" i="1"/>
  <c r="AA143" i="1"/>
  <c r="Z143" i="1"/>
  <c r="AA138" i="1"/>
  <c r="Z138" i="1"/>
  <c r="AA128" i="1"/>
  <c r="Z128" i="1"/>
  <c r="AA81" i="1"/>
  <c r="Z81" i="1"/>
  <c r="AA80" i="1"/>
  <c r="Z80" i="1"/>
  <c r="AA79" i="1"/>
  <c r="Z79" i="1"/>
  <c r="AA64" i="1"/>
  <c r="Z64" i="1"/>
  <c r="AA76" i="1"/>
  <c r="Z76" i="1"/>
  <c r="AA75" i="1"/>
  <c r="Z75" i="1"/>
  <c r="AA54" i="1"/>
  <c r="Z54" i="1"/>
  <c r="AA67" i="1"/>
  <c r="Z67" i="1"/>
  <c r="AA66" i="1"/>
  <c r="Z66" i="1"/>
  <c r="AA50" i="1"/>
  <c r="Z50" i="1"/>
  <c r="AA37" i="1"/>
  <c r="Z37" i="1"/>
  <c r="AA25" i="1"/>
  <c r="Z25" i="1"/>
  <c r="AA19" i="1"/>
  <c r="Z19" i="1"/>
  <c r="AA18" i="1"/>
  <c r="Z18" i="1"/>
  <c r="AA35" i="1"/>
  <c r="Z35" i="1"/>
  <c r="AA34" i="1"/>
  <c r="Z34" i="1"/>
  <c r="AA33" i="1"/>
  <c r="Z33" i="1"/>
  <c r="AA31" i="1"/>
  <c r="Z31" i="1"/>
  <c r="AA6" i="1"/>
  <c r="Z6" i="1"/>
  <c r="AA61" i="1"/>
  <c r="Z61" i="1"/>
  <c r="AA51" i="1"/>
  <c r="Z51" i="1"/>
  <c r="AA48" i="1"/>
  <c r="Z48" i="1"/>
  <c r="AA124" i="1"/>
  <c r="AA108" i="1"/>
  <c r="AA89" i="1"/>
  <c r="AA73" i="1"/>
  <c r="AA68" i="1"/>
  <c r="A10" i="6"/>
  <c r="K220" i="1"/>
  <c r="K218" i="1"/>
  <c r="K222" i="1"/>
  <c r="J224" i="1"/>
  <c r="I230" i="1"/>
  <c r="I224" i="1"/>
  <c r="J232" i="1"/>
  <c r="K224" i="1"/>
  <c r="K230" i="1"/>
</calcChain>
</file>

<file path=xl/comments1.xml><?xml version="1.0" encoding="utf-8"?>
<comments xmlns="http://schemas.openxmlformats.org/spreadsheetml/2006/main">
  <authors>
    <author>Hans J Buitendijk</author>
  </authors>
  <commentList>
    <comment ref="I39" authorId="0">
      <text>
        <r>
          <rPr>
            <b/>
            <sz val="9"/>
            <color indexed="81"/>
            <rFont val="Tahoma"/>
            <family val="2"/>
          </rPr>
          <t xml:space="preserve">Was blank.  Valued by Hans to assist with vote counts.
</t>
        </r>
      </text>
    </comment>
    <comment ref="I47" authorId="0">
      <text>
        <r>
          <rPr>
            <b/>
            <sz val="9"/>
            <color indexed="81"/>
            <rFont val="Tahoma"/>
            <family val="2"/>
          </rPr>
          <t xml:space="preserve">Was blank.  Valued by Hans to approximate likely vote based on comments to help counting.
</t>
        </r>
      </text>
    </comment>
    <comment ref="I168" authorId="0">
      <text>
        <r>
          <rPr>
            <b/>
            <sz val="9"/>
            <color indexed="81"/>
            <rFont val="Tahoma"/>
            <family val="2"/>
          </rPr>
          <t>Was blank.  Valued by Hans as an approximation of what the vote may have been for counting purposes only.</t>
        </r>
      </text>
    </comment>
  </commentList>
</comments>
</file>

<file path=xl/sharedStrings.xml><?xml version="1.0" encoding="utf-8"?>
<sst xmlns="http://schemas.openxmlformats.org/spreadsheetml/2006/main" count="2491" uniqueCount="1092">
  <si>
    <t>23-Jul-2013 - Motion to have the editor review all A-T and address them or refer back to the team for further disposition.  Riki Merrick, Bob Yencha</t>
    <phoneticPr fontId="0" type="noConversion"/>
  </si>
  <si>
    <t>23-Jul-2013 - See comment 1</t>
    <phoneticPr fontId="0" type="noConversion"/>
  </si>
  <si>
    <t>23-Jul-2013 - See #1</t>
  </si>
  <si>
    <t>23-Jul-2013 - See #1</t>
    <phoneticPr fontId="0" type="noConversion"/>
  </si>
  <si>
    <t>Yes</t>
    <phoneticPr fontId="0" type="noConversion"/>
  </si>
  <si>
    <t>Yes</t>
    <phoneticPr fontId="0" type="noConversion"/>
  </si>
  <si>
    <t>19-Aug-2013 Added some additional commentary for NG/GU components.</t>
    <phoneticPr fontId="0" type="noConversion"/>
  </si>
  <si>
    <t>Yes</t>
    <phoneticPr fontId="0" type="noConversion"/>
  </si>
  <si>
    <t>Need this resolution translated…</t>
    <phoneticPr fontId="0" type="noConversion"/>
  </si>
  <si>
    <t>Needs an author.</t>
    <phoneticPr fontId="0" type="noConversion"/>
  </si>
  <si>
    <t>13-Aug-2013 Motion to add this statement to the NM &amp; SN data type in table 125 section 5.4.6 "Use of UCUM is recommended as one of the delivered units (could be in addition to the local units) . Add a section below 5.2 and before 5.3 regarding UCUM and provide the URL http://loinc.org/usage/units to help users with UCUM." by Clem McDonald by Riki Merrick</t>
    <phoneticPr fontId="0" type="noConversion"/>
  </si>
  <si>
    <t>Need an author for the new  section</t>
    <phoneticPr fontId="0" type="noConversion"/>
  </si>
  <si>
    <t>18-Aug-2013 Partially complete (added ucum note), need author for new section following section 5.2.</t>
    <phoneticPr fontId="0" type="noConversion"/>
  </si>
  <si>
    <r>
      <t xml:space="preserve">Submitting a ballot:
</t>
    </r>
    <r>
      <rPr>
        <b/>
        <sz val="9"/>
        <rFont val="Arial"/>
        <family val="2"/>
      </rPr>
      <t>SUBMITTER WORKSHEET:</t>
    </r>
    <r>
      <rPr>
        <b/>
        <u/>
        <sz val="9"/>
        <rFont val="Arial"/>
        <family val="2"/>
      </rPr>
      <t xml:space="preserve">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r>
      <rPr>
        <b/>
        <u/>
        <sz val="9"/>
        <rFont val="Arial"/>
        <family val="2"/>
      </rPr>
      <t xml:space="preserve">
</t>
    </r>
    <r>
      <rPr>
        <b/>
        <sz val="9"/>
        <rFont val="Arial"/>
        <family val="2"/>
      </rPr>
      <t>BALLOT WORKSHEET:</t>
    </r>
    <r>
      <rPr>
        <sz val="9"/>
        <rFont val="Arial"/>
        <family val="2"/>
      </rPr>
      <t xml:space="preserve">
Please complete all </t>
    </r>
    <r>
      <rPr>
        <b/>
        <sz val="9"/>
        <rFont val="Arial"/>
        <family val="2"/>
      </rPr>
      <t xml:space="preserve">lavender </t>
    </r>
    <r>
      <rPr>
        <sz val="9"/>
        <rFont val="Arial"/>
        <family val="2"/>
      </rPr>
      <t xml:space="preserve">columns as described below - columns in </t>
    </r>
    <r>
      <rPr>
        <b/>
        <sz val="9"/>
        <rFont val="Arial"/>
        <family val="2"/>
      </rPr>
      <t>turquoise</t>
    </r>
    <r>
      <rPr>
        <sz val="9"/>
        <rFont val="Arial"/>
        <family val="2"/>
      </rPr>
      <t xml:space="preserve"> are for the committees to complete when reviewing ballot comments.    
Several columns utilize drop-down lists of valid values, denoted by a down-arrow to the right of the cell.  Some columns utilize a filter which appears as a drop down in the gray row directly below the column header row.  
If you need to add a row, please do so near the bottom of the rows provided.
If you encounter issues with the spreadsheet, please contact Karen VanHentenryck (karenvan@hl7.org) at HL7 Headquarters.
</t>
    </r>
    <r>
      <rPr>
        <b/>
        <u/>
        <sz val="9"/>
        <rFont val="Arial"/>
        <family val="2"/>
      </rPr>
      <t>Resolving a ballot</t>
    </r>
    <r>
      <rPr>
        <sz val="9"/>
        <rFont val="Arial"/>
        <family val="2"/>
      </rPr>
      <t xml:space="preserve">:
Please complete all </t>
    </r>
    <r>
      <rPr>
        <b/>
        <sz val="9"/>
        <rFont val="Arial"/>
        <family val="2"/>
      </rPr>
      <t xml:space="preserve">green </t>
    </r>
    <r>
      <rPr>
        <sz val="9"/>
        <rFont val="Arial"/>
        <family val="2"/>
      </rPr>
      <t xml:space="preserve">columns as described below - columns in blue are for the ballot submitters.
You are required to send resolved ballots back to the ballot submitter, as denoted by the Submitter worksheet.
</t>
    </r>
    <r>
      <rPr>
        <b/>
        <u/>
        <sz val="9"/>
        <rFont val="Arial"/>
        <family val="2"/>
      </rPr>
      <t>Submitting comments on behalf of another person:</t>
    </r>
    <r>
      <rPr>
        <sz val="9"/>
        <rFont val="Arial"/>
        <family val="2"/>
      </rPr>
      <t xml:space="preserve">
You can cut and paste other peoples comments into your spreadsheet and manually update the column titled "On behalf of" or you 
can use a worksheet with the amalgamation macro in it (available from HL7 Inc. or HL7 Canada (hl7canada@cihi.ca)).  The 
amalgamation worksheet contains the necessary instructions to automatically populate the 'submitter', 'organization' and 
'on behalf of' columns.  This is very useful for organizational members or international affiliates who have one representative 
for ballot comments from a number of different people.</t>
    </r>
  </si>
  <si>
    <t>Architectural Review Board</t>
  </si>
  <si>
    <t>Pending input from other WG</t>
  </si>
  <si>
    <t>Considered - No action required</t>
  </si>
  <si>
    <t>Considered - Question Answered</t>
  </si>
  <si>
    <t>Ballot WG</t>
  </si>
  <si>
    <t>Pending</t>
    <phoneticPr fontId="0" type="noConversion"/>
  </si>
  <si>
    <t>Select the WG from the drop down list that will best be able to resolve the ballot comment.  
In some situations, the ballot comment is general in nature and can best be resolved by a non-chapter specific WG.  This can include  MnM (Modeling and Methodology) &amp; INM (Infrastructure and Management).  Enter these WGs if you feel the ballot can best be resolved by these groups.  In some situations, chapter specific WGs such as OO (Observation and Orders) and FM (Financial Management) will refer ballot comments to these WGs if they are unable to resolve the ballot comment.  An explanation of the 'codes' used to represent the Ballot WGs as well as the Ballots they are responsible for is included in the worksheet titled 'CodeReference'</t>
  </si>
  <si>
    <t>A collection of artifacts including messages, interactions, &amp; storyboards that cover a specific interest area.  Examples in HL7 are Pharmacy, Medical Devices, Patient Administration, Lab Order/Resulting, Medical Records, and Claims and Reimbursement.  
Select from the drop down list the specific ballot that the comment pertains to.  An explanation of the 'codes' used to represent the Ballots as well as the Ballot WGs that are are responsible for them is included in the worksheet titled 'CodeReference'.  Please refer to the list of available ballots on the HL7 site for more descriptive information on current, open ballots.</t>
  </si>
  <si>
    <t>Reason for the Change.  In the case of proposed wording, a note indicating where the changes are in the proposed wording plus a reason would be beneficial for the WG reviewing the ballot.</t>
  </si>
  <si>
    <t>Submitters can use this field to indicate that they would appreciate discussing particular comments in person during a WG Meeting.  Co-Chairs can likewise mark this field to indicate comments they think should be discussed in person.  Please note that due to time constraints not all comments can be reviewed at WGMs.</t>
  </si>
  <si>
    <t>This is a free text field that WGs can use to track similar or identical ballot comments.  For example,  if a committee receives 10 identical or similar ballot comments the WG can place a code (e.g. C1) in this column beside each of the 10 ballot comments.  The WG can then apply the sort filter to view all of the similar ballot comments at the same time.</t>
  </si>
  <si>
    <t>If you submit an overall affirmative vote, please make sure you have not included negative line items on the Ballot worksheet</t>
  </si>
  <si>
    <t>Please be sure that your overall negative vote has supporting negative comments with explanations on the Ballot worksheet</t>
  </si>
  <si>
    <t>Comment grouping</t>
  </si>
  <si>
    <t>Comment Grouping</t>
  </si>
  <si>
    <t>Yes</t>
  </si>
  <si>
    <t>In Person Resolution Required?</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</si>
  <si>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</si>
  <si>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No</t>
  </si>
  <si>
    <t>Referred To</t>
  </si>
  <si>
    <t>Received From</t>
  </si>
  <si>
    <t>Ballot Comment Tracking</t>
  </si>
  <si>
    <t>On Behalf of Email</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</si>
  <si>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</si>
  <si>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</si>
  <si>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In person resolution requested</t>
  </si>
  <si>
    <t>Artifact ID</t>
  </si>
  <si>
    <t>Persuasive</t>
  </si>
  <si>
    <t>Persuasive with mod</t>
  </si>
  <si>
    <t>Not persuasive</t>
  </si>
  <si>
    <t>Not persuasive with mod</t>
  </si>
  <si>
    <t>Not related</t>
  </si>
  <si>
    <t>Considered for future use</t>
  </si>
  <si>
    <t>Pending input from submitter</t>
  </si>
  <si>
    <r>
      <t>Negative Votes:</t>
    </r>
    <r>
      <rPr>
        <sz val="10"/>
        <rFont val="Arial"/>
      </rPr>
      <t xml:space="preserve">
1. </t>
    </r>
    <r>
      <rPr>
        <sz val="10"/>
        <rFont val="Arial"/>
      </rPr>
      <t xml:space="preserve">(Neg-Mj) Negative Vote with reason , Major.  Use this in the situation where the content of the material is non-functional, incomplete or requires correction before final publication.  All Neg-Mj votes must be resolved by committee.
2. (Neg-Mi) Negative Vote with reason, Minor Type.  Use this when the comment needs to be resolved, but is not as significant as a negative major.
</t>
    </r>
    <r>
      <rPr>
        <b/>
        <u/>
        <sz val="10"/>
        <rFont val="Arial"/>
        <family val="2"/>
      </rPr>
      <t xml:space="preserve">Affirmative Votes:
</t>
    </r>
    <r>
      <rPr>
        <sz val="10"/>
        <rFont val="Arial"/>
      </rPr>
      <t xml:space="preserve">3. </t>
    </r>
    <r>
      <rPr>
        <sz val="10"/>
        <rFont val="Arial"/>
      </rPr>
      <t>(A-S) Affirmative Vote with Comment - Suggestion.  Use this if the committee is to consider a suggestion such as additional background information or justification for a particular solution.
4. (A-T) Affirmative Vote with Comment - Typo.  If the material contains a typo such as misspelled words, enter A-T.
5. (A-Q) Affirmative Vote with Question. 
6. (A-C) Affirmative Vote with Comment.</t>
    </r>
  </si>
  <si>
    <t>Back to ballot</t>
  </si>
  <si>
    <t>Back to instructions</t>
  </si>
  <si>
    <t>Ballot instructions continued...</t>
  </si>
  <si>
    <t xml:space="preserve">The instructions for selecting dispositions were too large for this section and have been moved to the worksheet titled "Instructions Cont.." </t>
  </si>
  <si>
    <t>Instructions</t>
  </si>
  <si>
    <t>HD</t>
  </si>
  <si>
    <t>AR</t>
  </si>
  <si>
    <t>RM</t>
  </si>
  <si>
    <t>SUBMITTED BY IDENTIFIER:</t>
  </si>
  <si>
    <t>IN</t>
  </si>
  <si>
    <t>TE</t>
  </si>
  <si>
    <t>MT</t>
  </si>
  <si>
    <t>DM</t>
  </si>
  <si>
    <t>ST</t>
  </si>
  <si>
    <t>??</t>
  </si>
  <si>
    <t>Artifact</t>
  </si>
  <si>
    <t>Section</t>
  </si>
  <si>
    <t>Existing Wording</t>
  </si>
  <si>
    <t>Proposed Wording</t>
  </si>
  <si>
    <t>Comments</t>
  </si>
  <si>
    <t>Disposition</t>
  </si>
  <si>
    <t>Disposition Comment</t>
  </si>
  <si>
    <t>Return to Ballot</t>
  </si>
  <si>
    <t>How to Use this Spreadsheet</t>
  </si>
  <si>
    <t>Column Headers</t>
  </si>
  <si>
    <t>The type of Artifact this Change affects.</t>
  </si>
  <si>
    <t>Hierarchical Message Definition</t>
  </si>
  <si>
    <t>Application Roles</t>
  </si>
  <si>
    <t>Refined Message Information Model</t>
  </si>
  <si>
    <t>Interaction</t>
  </si>
  <si>
    <t>Trigger Event</t>
  </si>
  <si>
    <t>Message Type</t>
  </si>
  <si>
    <t>Domain Message Information Model</t>
  </si>
  <si>
    <t>Storyboard</t>
  </si>
  <si>
    <t>Other</t>
  </si>
  <si>
    <t>Ballot</t>
  </si>
  <si>
    <t>XML-ITS DataTypes</t>
  </si>
  <si>
    <t>CT</t>
  </si>
  <si>
    <t>LB</t>
  </si>
  <si>
    <t>RX</t>
  </si>
  <si>
    <t>MR</t>
  </si>
  <si>
    <t>SC</t>
  </si>
  <si>
    <t>PA</t>
  </si>
  <si>
    <t>PM</t>
  </si>
  <si>
    <t>AB</t>
  </si>
  <si>
    <t>CR</t>
  </si>
  <si>
    <t>Pubs</t>
  </si>
  <si>
    <t xml:space="preserve">BALLOT TITLE: </t>
  </si>
  <si>
    <t xml:space="preserve">SUBMISSION DATE: </t>
  </si>
  <si>
    <t xml:space="preserve">OVERALL BALLOT VOTE: </t>
  </si>
  <si>
    <t>Affirmative</t>
  </si>
  <si>
    <t>Number</t>
  </si>
  <si>
    <t>CCOW</t>
  </si>
  <si>
    <t>RCRIM</t>
  </si>
  <si>
    <t>FM</t>
  </si>
  <si>
    <t>MedRec</t>
  </si>
  <si>
    <t>M and M</t>
  </si>
  <si>
    <t>OO</t>
  </si>
  <si>
    <t>PC</t>
  </si>
  <si>
    <t>StructDocs</t>
  </si>
  <si>
    <t>Vocab</t>
  </si>
  <si>
    <t>This is an identifier used by HL7 Committees.  Please do not alter.</t>
  </si>
  <si>
    <t>Ballot Committee Code</t>
  </si>
  <si>
    <t>Financial Management</t>
  </si>
  <si>
    <t>Foundation</t>
  </si>
  <si>
    <t>Modelling and Methodology</t>
  </si>
  <si>
    <t>Orders and Observations</t>
  </si>
  <si>
    <t>Version 3: Laboratory, Release 1</t>
  </si>
  <si>
    <t>Version 3: Pharmacy, Release 1</t>
  </si>
  <si>
    <t>Patient Administration</t>
  </si>
  <si>
    <t>Patient Care</t>
  </si>
  <si>
    <t>Version 3: Guide</t>
  </si>
  <si>
    <t>Version 3: Backbone</t>
  </si>
  <si>
    <t>Regulated Clinical Research Information Management</t>
  </si>
  <si>
    <t>Scheduling</t>
  </si>
  <si>
    <t>Vocabulary</t>
  </si>
  <si>
    <t>Version 3: Vocabulary</t>
  </si>
  <si>
    <t>Version 3: Glossary</t>
  </si>
  <si>
    <t>Clinical Context Object Workgroup</t>
  </si>
  <si>
    <t>Structured Documents</t>
  </si>
  <si>
    <t>Personnel Management</t>
  </si>
  <si>
    <t>Education</t>
  </si>
  <si>
    <t>Submitter Tracking ID #</t>
  </si>
  <si>
    <t>Submitter Tracking ID</t>
  </si>
  <si>
    <t>Organization</t>
  </si>
  <si>
    <t>CDS</t>
  </si>
  <si>
    <t>Ed</t>
  </si>
  <si>
    <t>Sched</t>
  </si>
  <si>
    <t>Glossary (ref)</t>
  </si>
  <si>
    <t>Backbone (ref)</t>
  </si>
  <si>
    <t>V3 Help Guide (ref)</t>
  </si>
  <si>
    <t>Vocabulary (ref)</t>
  </si>
  <si>
    <t>Publishing</t>
  </si>
  <si>
    <t>Vote/Type</t>
  </si>
  <si>
    <t>Vote and Type</t>
  </si>
  <si>
    <t>If the submitter feels that the issue being raised directly relates to the formatting or publication of this document rather than the content of the document, flag this field with a "Y" value, otherwise leave it blank or "N".</t>
  </si>
  <si>
    <t>Copy and Paste from ballot materials.</t>
  </si>
  <si>
    <t>Denote desired changes.</t>
  </si>
  <si>
    <t>Committee Resolution</t>
  </si>
  <si>
    <t>Responsible Person</t>
  </si>
  <si>
    <t>RT</t>
  </si>
  <si>
    <t>RR</t>
  </si>
  <si>
    <t>For</t>
  </si>
  <si>
    <t>Against</t>
  </si>
  <si>
    <t>Abstain</t>
  </si>
  <si>
    <t>For, Against, Abstain</t>
  </si>
  <si>
    <t>Enter Ballot Comments (Line Items)</t>
  </si>
  <si>
    <t>Notes</t>
  </si>
  <si>
    <t>Ballot Comment Submission</t>
  </si>
  <si>
    <t>In the event votes are taken to aid in your line item resolutions, there are three columns available for the number of each type of vote possible, for the proposed resolution, against it or abstain from the vote.</t>
  </si>
  <si>
    <t>Refinement</t>
  </si>
  <si>
    <t>This page reserved for HL7 HQ.  DO NOT EDIT.</t>
  </si>
  <si>
    <t>SUBMITTED BY ORGANIZATION (if applicable):</t>
  </si>
  <si>
    <t>SUBMITTED BY NAME:</t>
  </si>
  <si>
    <t>SUBMITTED BY EMAIL:</t>
  </si>
  <si>
    <t>SUBMITTED BY PHONE:</t>
  </si>
  <si>
    <t>Withdrawn</t>
  </si>
  <si>
    <t>Substantive Change</t>
  </si>
  <si>
    <t>Negative</t>
  </si>
  <si>
    <t>Section of the ballot, e.g., 3.1.2.  Note:  This column can be filtered by the committee, for example, to consider all ballot line items reported against section 3.1.2.</t>
  </si>
  <si>
    <t>Committee Resolution (sections in turquoise)</t>
  </si>
  <si>
    <t>Version 3: (CMET) Common Message Elements, Release 1, 2, 3</t>
  </si>
  <si>
    <t>Version 3: Shared Messages, Release 1, 2</t>
  </si>
  <si>
    <t>Foundations</t>
  </si>
  <si>
    <t>CI, AI, QI</t>
  </si>
  <si>
    <t>Domains</t>
  </si>
  <si>
    <t>MI</t>
  </si>
  <si>
    <t>Version 3: Master File/Registry Infrastructure, Release 1</t>
  </si>
  <si>
    <t>Version 3: Refinement, Extensibility and Conformance, Release 1, 2</t>
  </si>
  <si>
    <t>BB</t>
  </si>
  <si>
    <t>ME</t>
  </si>
  <si>
    <t>Version 3: Medication, Release 1</t>
  </si>
  <si>
    <t>Version 3: Patient Administration, Release 1, 2</t>
  </si>
  <si>
    <t>Reference</t>
  </si>
  <si>
    <t>Version 3: Regulated Studies, Release 1</t>
  </si>
  <si>
    <t>Version 3: Scheduling, Release 1, 2</t>
  </si>
  <si>
    <t>Clinical Decision Support</t>
  </si>
  <si>
    <t>Chapter</t>
  </si>
  <si>
    <t>BALLOT CYCLE:</t>
  </si>
  <si>
    <t>Referred and tracked</t>
  </si>
  <si>
    <t>Withdraw
(Negative Ballots
Only)</t>
  </si>
  <si>
    <t>Change Applied</t>
  </si>
  <si>
    <t>Submitted By</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</si>
  <si>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</si>
  <si>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On Behalf Of</t>
  </si>
  <si>
    <t>Ballot Submitter (sections in lavender)</t>
  </si>
  <si>
    <t>UML-ITS DataTypes</t>
  </si>
  <si>
    <t>Datatypes Abstract</t>
  </si>
  <si>
    <t>RIM</t>
  </si>
  <si>
    <t>XML-ITS Structures</t>
  </si>
  <si>
    <t>On behalf of</t>
  </si>
  <si>
    <t>June 2013</t>
  </si>
  <si>
    <t>HL7 Version 2.5.1 Implementation Guide: S&amp;I Framework Laboratory Orders from EHR, Release 1- US Realm  (V251_IG_SIF_LABORDERS_R1_D2_2013JUN) - 2nd DSTU Ballot</t>
  </si>
  <si>
    <t>Ballot Committee Name</t>
  </si>
  <si>
    <t>Ballot Code Name</t>
  </si>
  <si>
    <t>Meaning</t>
  </si>
  <si>
    <t>Type of Document</t>
  </si>
  <si>
    <t>Domain</t>
  </si>
  <si>
    <t>Version 3: XML Implementation Technology Specification - Data Types, Release 1</t>
  </si>
  <si>
    <t>Version 3: XML Implementation Technology Specification - Structures, Release 1</t>
  </si>
  <si>
    <t>Version 3: Data Types - Abstract Specification, Release 1</t>
  </si>
  <si>
    <t>TRANSPORT</t>
  </si>
  <si>
    <t>Version 3: Transport Protocols</t>
  </si>
  <si>
    <t>Version 3: UML Implementation Technology Specification - Data Types, Release 1</t>
  </si>
  <si>
    <t>Version 3: Infrastructure Management, Release 1</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</si>
  <si>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</si>
  <si>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</si>
  <si>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rPr>
      <t>If additional rows are added, please do so after the last row in the ballot spreadsheet and ensure that the sequential numbers are maintained.</t>
    </r>
  </si>
  <si>
    <r>
      <t>Withdraw</t>
    </r>
    <r>
      <rPr>
        <sz val="10"/>
        <rFont val="Arial"/>
      </rPr>
      <t xml:space="preserve">
This code is used when the submitter agrees to "Withdraw" the negative line item.  The Process Improvement Committee is working with HL7 Headquarters to clarify the documentation on 'Withdraw" in the HL7 Governance and Operations Manual.  To help balloters and co-chairs understand the use of "Withdraw", the following example scenarios have been included as examples of when "Withdraw" might be used: 1) the WG has agreed to make the requested change, 2) the WG has agreed to make the requested change, but with modification; 3) the WG has found the requested change to be persuasive but out-of scope for the particular ballot cycle and encourages the ballotter to submit the change for the next release; 4) the WG has found the requested change to be non-persuasive and has convinced the submitter.  If the negative ballotter agrees to "Withdraw" a negative line item it must be recorded in the ballot spreadsheet. 
The intent of this field is to help manage negative line items, but the WG may elect to manage affirmative suggestions and typos using this field if they so desire.
This field may be populated based on the ballotter's verbal statement in a WGM, in a teleconference or 
in a private conversation with a WG co-chair. The intention will be documented in minutes as appropriate 
and on this ballot spreadsheet. The entry must be dated if it occurs outside of a WGM or after the 
conclusion of WGM.
The field will be left unpopulated if the ballotter elects to not withdraw or retract the negative line item.
Note that a ballotter often withdraws a line item before a change is actually applied. The WG is obliged 
to do a cross check of the Disposition field with the Change Applied field to ensure that they have 
finished dealing with the line item appropriately. 
</t>
    </r>
    <r>
      <rPr>
        <b/>
        <sz val="10"/>
        <rFont val="Arial"/>
        <family val="2"/>
      </rPr>
      <t>Retract</t>
    </r>
    <r>
      <rPr>
        <sz val="10"/>
        <rFont val="Arial"/>
      </rPr>
      <t xml:space="preserve">
The ballotter has been convinced by the WG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WG update the disposition as appropriate when the line item is resolved.</t>
    </r>
  </si>
  <si>
    <t>QM</t>
  </si>
  <si>
    <t>Version 3: Quality Measures, Release 1</t>
  </si>
  <si>
    <t>DS</t>
  </si>
  <si>
    <t>Version 3: Clinical Decision Support, Release 1</t>
  </si>
  <si>
    <t>CS</t>
  </si>
  <si>
    <t>Clinical Statement</t>
  </si>
  <si>
    <t>Version 3: Clinical Statement Pattern, Release 1</t>
  </si>
  <si>
    <t>CBCC</t>
  </si>
  <si>
    <t>Community Based Collaborative Care</t>
  </si>
  <si>
    <t>Version 3: Coverage, Release 1 (virtual CMET domain)</t>
  </si>
  <si>
    <t>Version 3: Reference Information Model, Release 1, 2</t>
  </si>
  <si>
    <t>Version 3: Medical Records, Release 1, 2</t>
  </si>
  <si>
    <t>Medical Records (now merged with SD)</t>
  </si>
  <si>
    <t>OB</t>
  </si>
  <si>
    <t>Version 3: Observations, Release 1</t>
  </si>
  <si>
    <t>OR</t>
  </si>
  <si>
    <t>Version 3: Orders, Release 1</t>
  </si>
  <si>
    <t>Version 3: Clinical Genomics, Release 1</t>
  </si>
  <si>
    <t>CG</t>
  </si>
  <si>
    <t>Hans Buitendijk</t>
  </si>
  <si>
    <t>Siemens Healthcare</t>
  </si>
  <si>
    <t>Neg-Mi</t>
  </si>
  <si>
    <t>Update the citation to reflect new V2.8.1 Chapter 2B content with new usage codes.</t>
  </si>
  <si>
    <t>Make usage of OBR-28 O-RE for both sender/receiver and make PRT under OBR in 4.01 O-C(R/X) and tie them together.  Not sure whether it is then better to have another profile, but then the existing profile can only be valued if this new profile is active.</t>
  </si>
  <si>
    <t>LRI has this group RE, so if one uses the Prior Result gropu and they need to use the LRI for their guidance, the structure should match for those segments present.</t>
  </si>
  <si>
    <t>Timing Prior Group Usage = O</t>
  </si>
  <si>
    <t>This is a free text field that WGs can use to add comments regarding the current status of referred or received item.</t>
  </si>
  <si>
    <t>InM</t>
  </si>
  <si>
    <t>Infrastructure and Messaging</t>
  </si>
  <si>
    <t>Version 3: Blood Tissue Organ, Release 1</t>
  </si>
  <si>
    <t>CO</t>
  </si>
  <si>
    <t>Version 3: Accounting and Billing, Release 1,2</t>
  </si>
  <si>
    <t>Version 3: Claims and Reimbursement, Release 1, 2, 3, 4</t>
  </si>
  <si>
    <t>Identifies a specific person in the WG (or disposition WG) that will ensure that any accepted changes are applied to subsequent materials published by the WG (e.g. updating storyboards, updating DMIMs, etc.).</t>
  </si>
  <si>
    <t>A Y/N indicator to be used by the WG chairs to indicate if the Responsible Person has indeed made the proposed change and submitted updated materials to the committee.</t>
  </si>
  <si>
    <t>A Y/N indicator to be used by the WG chairs to indicate if the line item is a substantive change. 
NOTE:  This is a placeholder in V3 pending definition of substantive change by the ArB.</t>
  </si>
  <si>
    <t>Use this column to indicate the WG you have referred this ballot comment to.</t>
  </si>
  <si>
    <t>Use this column to indicate the WG from which you have received this ballot comment.</t>
  </si>
  <si>
    <t>Version 3: Specimen, Release 1</t>
  </si>
  <si>
    <t>CP</t>
  </si>
  <si>
    <t>Version 3: Common Product Model, Release 1</t>
  </si>
  <si>
    <t>RP</t>
  </si>
  <si>
    <t>Version 3: Regulated Products, Release 1</t>
  </si>
  <si>
    <t>PHER</t>
  </si>
  <si>
    <t>Version 3: Public Health, Release 1</t>
  </si>
  <si>
    <t>PH</t>
  </si>
  <si>
    <t>Version 3: Regulated Reporting, Release 1</t>
  </si>
  <si>
    <t>Public Health / Emergency Response</t>
  </si>
  <si>
    <t>Version 3: Immunization, Release 1</t>
  </si>
  <si>
    <t>TD</t>
  </si>
  <si>
    <t>Version 3: Therapeutic Devices, Release 1</t>
  </si>
  <si>
    <t>CD</t>
  </si>
  <si>
    <t>Version 3: Clinical Document Architecture, Release 1, 2</t>
  </si>
  <si>
    <t>Tied to specific order control codes.  Challenge is the this identifier is issues by the LIS so order placer, even when sending specimen, would not have this.  Only on subsequent messages.  O is too soft, RE may require too much.</t>
  </si>
  <si>
    <t>SPM-5 Usage = Varies</t>
  </si>
  <si>
    <t>SPM-7 Usage = Varies</t>
  </si>
  <si>
    <t>SPM-8 Usage = Varies</t>
  </si>
  <si>
    <t>SPM-9 Usage = Varies</t>
  </si>
  <si>
    <t>SPM-10 Usage = Varies</t>
  </si>
  <si>
    <t>Usage = C(RE/X)</t>
  </si>
  <si>
    <t>Create a Billing Profile and add NK1, Visit Group, Insurance Group, DG1, and GT1 to that.  This will allow for acute settings down the road to keep it optional as they would interface this differently.  The intent is not to create an Acute Profile at this point, rather to avoid having to loosen usage on the base profile down the road for a known area.</t>
  </si>
  <si>
    <t>A-T</t>
  </si>
  <si>
    <t>Version 3: Medical Records: Composite Privacy Consent Directive, Release 1</t>
  </si>
  <si>
    <t>ArB</t>
  </si>
  <si>
    <t>Attach</t>
  </si>
  <si>
    <t>Attachments</t>
  </si>
  <si>
    <t>Disposition WG</t>
  </si>
  <si>
    <t>Apply to LRI as well.
Other Designation is not clinically significant so should not be RE.  Since there is no preferred value set when used, O is sufficient</t>
  </si>
  <si>
    <t>Usage = RE</t>
  </si>
  <si>
    <t>Usage = O</t>
  </si>
  <si>
    <t>If the Disposition is "Refer", then select the WG that is ultimately responsible for resolving the ballot comment.  Otherwise, leave the column blank.  If the Disposition is "Pending" for action by another WG, select the appropriate WG.</t>
  </si>
  <si>
    <t xml:space="preserve">Enter a reason for the disposition as well as the context.  Some examples from the CQ WG include:
20030910 CQ WGM: The request has been found Not Persuasive because....
20031117 CQ Telecon: The group agreed to the proposed wording.
20031117 CQ Telecon: Editor recommends that proposed wording be accepted.  </t>
  </si>
  <si>
    <t>XCN_NG.4 Usage = RE</t>
  </si>
  <si>
    <t>XCN_NG.5 Usage = RE</t>
  </si>
  <si>
    <t>XCN_NG.6 Usage = RE</t>
  </si>
  <si>
    <t>Add "FX" to the condition predicate.</t>
  </si>
  <si>
    <t>Make the NTE under OBR usage Varies where Sender: O and receiver: R.  Don't force senders to support NTEs, while requiring receivers not to throw it away when sent.</t>
  </si>
  <si>
    <t>XCN_GU.5 Usage = RE</t>
  </si>
  <si>
    <t>XCN_GU.6 Usage = RE</t>
  </si>
  <si>
    <t>XAD.2 Usage = RE</t>
  </si>
  <si>
    <t>XAD.9 Usage = RE</t>
  </si>
  <si>
    <t>Usage = O-RE</t>
  </si>
  <si>
    <t>Not clinically relevant, particularly if ADT information flows separately, which it may.  Since there is preferred value set when used, O-RE would work.</t>
  </si>
  <si>
    <t>Make OBR-7 and OBR-8 part of an Ambulatory Profile as specimens are typically not collected by the ordering provider, so this always would be not valued.</t>
  </si>
  <si>
    <t>OBR-11 part of Ambulatory Profile</t>
  </si>
  <si>
    <t>ORC-17 Usage = RE</t>
  </si>
  <si>
    <t>Should not be a required capability while it also should not be part of Ambulatory Profile.</t>
  </si>
  <si>
    <t>OBR-28 should not be RE. Either part of a separate profile (not Ambulatory), just RE, or part of the ResultsCopy profile</t>
  </si>
  <si>
    <t>OBR-49 should be resolved the same as OBR-28.</t>
  </si>
  <si>
    <t>PRT use should be resolved together with OBR-28 comment.</t>
  </si>
  <si>
    <t>If Specimen Group is made part of an Ambulatory Profile.</t>
  </si>
  <si>
    <t>additional OBX fields 26-29; shuold have something in Description/Comments</t>
  </si>
  <si>
    <t>Specimen Group Usage = X</t>
  </si>
  <si>
    <t>Specimen Usage = X</t>
  </si>
  <si>
    <t>Usage = R</t>
  </si>
  <si>
    <t>OBX under Specimen Usage = X</t>
  </si>
  <si>
    <t>The usage is dependent on the control code.  E.g., if ORC-1=”NE” then usage should be “O”, while if “CR” it should be “RE”, etc.  Need to provide the list of those that are O vs. RE.</t>
  </si>
  <si>
    <t>ORC-3 Usage = RE</t>
  </si>
  <si>
    <t>Usage = C(RE/O)</t>
  </si>
  <si>
    <t>ORC-4 Usage = RE</t>
  </si>
  <si>
    <t>Or alternatively O.  We cannot force order placer applications to support Placer Group Number if they never use it.</t>
  </si>
  <si>
    <t>TQ1-8 Usage = RE</t>
  </si>
  <si>
    <t>Version 3: Care Provision, Release 1</t>
  </si>
  <si>
    <t>HDF</t>
  </si>
  <si>
    <t>Version 3: HL7 Development Framework, Release 1</t>
  </si>
  <si>
    <t>CPP</t>
  </si>
  <si>
    <t>Version 3: Core Principles and Properties</t>
  </si>
  <si>
    <t>MIF</t>
  </si>
  <si>
    <t>Version 3: Model Interchange Format</t>
  </si>
  <si>
    <t>MM</t>
  </si>
  <si>
    <t>Version 3: Material Management, Release 1</t>
  </si>
  <si>
    <t>Version 3: Scheduling, Release 1</t>
  </si>
  <si>
    <t>Version 3: Personnel Management, Release 1</t>
  </si>
  <si>
    <t>II</t>
  </si>
  <si>
    <t>Imaging Integration</t>
  </si>
  <si>
    <t>DI</t>
  </si>
  <si>
    <t>Version 3: Imaging Integration, Release 1</t>
  </si>
  <si>
    <t>Version 3: Diagnostic Imaging, Release 1</t>
  </si>
  <si>
    <t>IZ</t>
  </si>
  <si>
    <t>SP</t>
  </si>
  <si>
    <t>4.05.11</t>
  </si>
  <si>
    <t>OBR-3 Usage = RE</t>
  </si>
  <si>
    <t>OBR-7 Usage = R</t>
  </si>
  <si>
    <t>Cannot be R because specimen may be drawn later or by Lab.</t>
  </si>
  <si>
    <t>A-S</t>
  </si>
  <si>
    <t>4.05.13</t>
  </si>
  <si>
    <t>Expand XTN in support of PRT-15 to have a priority flag to distinguish primary, secondary, etc. phone numbers.</t>
  </si>
  <si>
    <t>Expand XTN in support of OBR-17 to have a priority flag to distinguish primary, secondary, etc. phone numbers.</t>
  </si>
  <si>
    <t>4.05.16</t>
  </si>
  <si>
    <t>SPM-2 Usage = RE</t>
  </si>
  <si>
    <t>If MSH-21 (Message Profile Identifier) contains ‘2.16.840.1.113883.9.RR’ (LOI_RC_Component), then cardinality is [0..*], else [0..5]</t>
  </si>
  <si>
    <t>LOI_RC_Component Cardinality [0..*] All other Compoents (or maybe list all that apply) Cardinality [0..5]</t>
  </si>
  <si>
    <t>This is specified as if it were a conditional on MSH.21. It is not; it is a profile component so use the format already established for specifying profile components (similar to what is done for usage). Same comment for OBR.28.</t>
  </si>
  <si>
    <t>Condition Predicate: If MSH-21 (Message Profile Identifier) contains ‘2.16.840.1.113883.9.QQ’ (LOI_PR_Component).</t>
  </si>
  <si>
    <t>varies in the usage column, and then give the usage of the profile compoent in the comments column to be consistent with the established format.</t>
  </si>
  <si>
    <t>MSH.12</t>
  </si>
  <si>
    <t>ArB,Arden,Attach,BoD,Cardio,CBCC,CCOW,CDS,CG,CIC,CS,Conform,Ed,EHR,EmerCare,FM,GAS,HCD,II,Impl,InM,ITS,Lab,M and M,M and M/ CMETs,MM/ Templates,MM/ Tooling,MedRec,OO,PA,PC,PHER,PM,PS,PSC,RCRIM,RX,Sched,Sec,SOA,StDocs,Templates,Voc</t>
  </si>
  <si>
    <t>Make Specimen Group part of an Ambulatory Profile.  Ordering in acute setting does not use this, so that makes it easier to exclude.  Don't think that the current condition predicate is sufficient.  OBR-7 should be part of the profile as well.</t>
  </si>
  <si>
    <t>4.05.01</t>
  </si>
  <si>
    <t>Value Set and Description Comments on MSH-5 should be the same as MSH-3</t>
  </si>
  <si>
    <t>4.05.06</t>
  </si>
  <si>
    <t>PV1-22 Usage = C(RE/O)</t>
  </si>
  <si>
    <t>Usage = O-C(RE/O)</t>
  </si>
  <si>
    <t>Not clinically relevant, particularly if ADT information flows separately, which it may.  Since there is no preferred value set when used, O is sufficient</t>
  </si>
  <si>
    <t>XCN_GU.4 Usage = RE</t>
  </si>
  <si>
    <t>ORC-20 Needs to be tied to the proposed Billing Profile as it relates to Insurance/Guarantor/etc.</t>
  </si>
  <si>
    <t>ORC-16 condition references OP. OP is not in the constrained value set of ORC-1.</t>
  </si>
  <si>
    <t>The Usage Note needs to clarify whether the results are to be reported against the electronic confirmation, or against the order that was entered in LIS in response to the verbal order.</t>
  </si>
  <si>
    <t>ORC-24 Usage = RE</t>
  </si>
  <si>
    <t>In acute settings LIS would get this information through other sources, so either tie to Ambulatory Profile, or make O-RE to enforce the proper XAD data type usage.</t>
  </si>
  <si>
    <t>Should usage on CX_GU.3 be C(R/X)? IF you have a check digit, don't you need a check digit scheme to make it useful?  If yes, please apply to all other cases like this.</t>
  </si>
  <si>
    <t>Should EI_GU be RE if you are already requiring EI_GU.3?</t>
  </si>
  <si>
    <t>think about making XON_GU.1 conditional on XON.10.</t>
  </si>
  <si>
    <t>A-Q</t>
  </si>
  <si>
    <t>Shouldn't the structure of this message be ACK?  According to Chapter 2, V 2.7.1:Note:  For the general acknowledgment (ACK) message, the value of MSH-9-2-Trigger event is equal to the value of MSH-9-2-Trigger event in the message being acknowledged. The value of MSH-9-3-Message structure for the general acknowledgment message is always ACK.</t>
  </si>
  <si>
    <t>A-C</t>
  </si>
  <si>
    <t xml:space="preserve">LOI Common Component Usage: ‘O’
PH Component Usage: ‘RE’ 
</t>
  </si>
  <si>
    <t>Since LRI allows for using SPM fields to convey specimen rejection reason, we should allow for it in LOI as well.</t>
  </si>
  <si>
    <t>PID-32 Usage = O</t>
  </si>
  <si>
    <t>Usage = X</t>
  </si>
  <si>
    <t>If PID-31 is X, then PID-32 should be X too.  Add same comment as under</t>
  </si>
  <si>
    <t>PID-35 Usage = X</t>
  </si>
  <si>
    <t>Orchard Software Corporation</t>
  </si>
  <si>
    <t>3.14.1</t>
  </si>
  <si>
    <t>Neg-Mj</t>
  </si>
  <si>
    <t>Condition Predicate: If an occurrence of MSH-21 (Message Profile Identifier) is valued ‘2.16.840.1.113883.9.XX’ (LAB_TO_Component).</t>
  </si>
  <si>
    <t>Since this is for one-time orders, the end date/time may never be relevant or is implied in the test code.  In that case, no need to require support.  But if it is used, it must use the TS_5 data type flavor.</t>
  </si>
  <si>
    <t>4.05.04</t>
  </si>
  <si>
    <t>4.05.09</t>
  </si>
  <si>
    <t>4.05.10</t>
  </si>
  <si>
    <t>MSH-15 is valued '(AL'), and MSH-16 is valued '(NE')</t>
  </si>
  <si>
    <t>varies and then define usage according to given profile. Or create additional DT flavors.</t>
  </si>
  <si>
    <t xml:space="preserve">This is not a proper use of the conditional usage construct. What is being defined are a profile components and these have to be thought of and constrained accordingly (that is, independently). As written the profile requirements are comingled. Think of this as if you were writing only one profile; would you need a conditional? The format used elsewhere in the guide should be used for delineating profiles. </t>
  </si>
  <si>
    <t>use the format already established for specifying profile components.</t>
  </si>
  <si>
    <t>This is a general comment that applies to a number of elements in the guide. TS_0 through TS_5, OBR.28, etc.</t>
  </si>
  <si>
    <t xml:space="preserve">"Sends Laboratory Requisition Acceptance" and E-H-R "Sends Acknowledgment for Laboratory Requisition Acceptance" are tied to statusing, which is Out of Scope.  These should be optional, and as such not included in this guide.  </t>
  </si>
  <si>
    <t>… both the sender and receiver must support all values from Table HL70155 in MSH-16 (Application Acknowledgment Type). However, full application acknowledgement is not required at this time. </t>
  </si>
  <si>
    <t>Full application acknowledgement is not required at this time. </t>
  </si>
  <si>
    <t>Statement seems contradictory.</t>
  </si>
  <si>
    <t>Visit Group is Optional in the base so first column in VISIT Begin should have an "[" and the first column on the VISIT End row should have an "]".</t>
  </si>
  <si>
    <t xml:space="preserve">LOI Common Component Data Type: TS_2  Note: YYYY must be calculated from patient age if DoB is not available. If MSH-21 (Message Profile Identifier) contains ‘2.16.840.1.113883.9.24’ (Newborn): TS_3 </t>
  </si>
  <si>
    <t>LOI Common Component Data Type: TS_2  Newborn Compoent Data Type: TS_3</t>
  </si>
  <si>
    <t>The ordering provider does not determine discounts.  Also, should be part of Billing Profile Component</t>
  </si>
  <si>
    <t>4.05.08</t>
  </si>
  <si>
    <t>GT1-10 Usage = R</t>
  </si>
  <si>
    <t>It seems that GT1-11 already captures this.  If not, need to clarify the difference.</t>
  </si>
  <si>
    <t>If the time zone offset is included in MSH-7 (Date/Time Of Message) it becomes the default time zone for the message instance and applies to all other date/time fields in that same message instance where a time zone offset is not valued, except as otherwise indicated through the use of the LAB_TO_Component profile as defined in Section 2.8.1.7 in MSH-21 (Message Profile Identifier). </t>
  </si>
  <si>
    <t>Note that receivers must examine MSH-21 (Message Profile Identifier) to understand which message profile the message instance conforms to.</t>
  </si>
  <si>
    <t>Why is this comment under MSH.12 instead of MSH.21?</t>
  </si>
  <si>
    <t>PID.7</t>
  </si>
  <si>
    <t>The second sentence is moot in light of the requirement for "AL" "AL" that precedes it.</t>
  </si>
  <si>
    <t>Note: Step 4 can only be supported if MSH-16 is not ‘NE’, rather ‘AL’ or ‘SU’ is to be used, or ‘ER’, which would yield ‘UA’. </t>
  </si>
  <si>
    <t>Note seems to indicate accept level acknowledgement is not an acknowledgment.  Suggest removal, but for clarification Diagram 2-3 and Table 2-3 should be expanded to include both acknowledgements.</t>
  </si>
  <si>
    <t xml:space="preserve">This is not a proper use of the conditional usage construct. What is being defined are a profile components and these have to be thought of and constrained accordingly (that is, independently). As written the profile requirements are comingled. Think of this as if you were writing only one profile; would you need a conditional? The format used elsewhere in the guide should be used for delineating profiles.  </t>
  </si>
  <si>
    <t>Robert Snelick</t>
  </si>
  <si>
    <t>NIST</t>
  </si>
  <si>
    <t>can the usage be changed from "varies" to C(RE/O)?</t>
  </si>
  <si>
    <t>Rob Savage</t>
  </si>
  <si>
    <t>Remove - This is not applicable for orders.</t>
  </si>
  <si>
    <t>David Burgess</t>
  </si>
  <si>
    <t>burgesd@labcorp.com</t>
  </si>
  <si>
    <t>Reflex tests initiated by the Laboratory in response to prior test results. </t>
  </si>
  <si>
    <t>There are no profiles or use cases listed that cover reflex orders from the lab back to the EHR.  This should be removed.</t>
  </si>
  <si>
    <t>Mark Jones</t>
  </si>
  <si>
    <t xml:space="preserve">MSH-15 is valued ‘(AL)’, MSH-16 is valued ‘(AL)’.
Not allowed: both MSH-15 valued ‘NE’ and MSH-16 valued ‘NE’ in the same message.
</t>
  </si>
  <si>
    <t>We feel that Application acknowledgements while good in concept, are not commonly used today in practice for the following reasons.  
1.  Within many systems, there is no clear delineation of Application.  An order can be sent to multiple "Applications", such as a network of lab systems.  Depending on where the patient decided to get drawn will determine which of the labs performs the work.  At the time of the order, the lab is unknown, so which lab sends the Application Acknowledgement?
2.  Currently most of our orders, and all of our high-volume interfaces use TCP/IP an "send" and "await reply" style communication.  (The order is sent, the sending protocol thread changes to listening mode, waiting for the accept level acknowledgement.  Once the accept level acknowledgement is sent, the order sender is ready to send the next order message.)   Within this process there  not an opportunity to communicate a second acknowledgment.  The way to accomplish this involves a separate interface, from a protocol sender/receiver point-of-view.  (Or the multitasking of the results interface.) 
The inconvenience seems extensive, simply because some intermediaries are not fulfilling their responsibility to maintain guaranteed delivery.</t>
  </si>
  <si>
    <t>Not allowed: both MSH-15 valued ‘NE’ and MSH-16 valued ‘NE’ in the same message.</t>
  </si>
  <si>
    <r>
      <t>LOI-10: The sender and receiver SHALL support ‘AL’ for MSH-15 (Accept Acknowledgement Type) upon sending the order (ORC-1 is valued ‘NW’), cancellation request (ORC-1 is valued ‘CA’</t>
    </r>
    <r>
      <rPr>
        <sz val="10"/>
        <color indexed="10"/>
        <rFont val="Times New Roman"/>
        <family val="1"/>
      </rPr>
      <t>)</t>
    </r>
    <r>
      <rPr>
        <sz val="10"/>
        <rFont val="Times New Roman"/>
        <family val="1"/>
      </rPr>
      <t>,  or cancellation notification (ORC-1 is valued ‘OC’) and MAY support other values from Table 0155 Accept/Application Acknowledgement Conditions</t>
    </r>
  </si>
  <si>
    <t>Missing close ")" after "(ORC-1 is valued 'CA' "</t>
  </si>
  <si>
    <t>OBR-8 Usage: RE</t>
  </si>
  <si>
    <t>OBR-8 Usage: O</t>
  </si>
  <si>
    <t>Observation End Date/Time is not currently support my most LIS systems.</t>
  </si>
  <si>
    <t>LOI-46: If valued, OBR-11 (Specimen Action Code) SHALL be a value of ‘A’, ‘G’, ‘L’, or ‘O’. </t>
  </si>
  <si>
    <t>Note: Pending the outcome of successful pilot testing, the workgroup anticipates that SNOMED CT would be the required vocabulary for specimen type/source concepts in the long term. </t>
  </si>
  <si>
    <t>"Sends Laboratory Requisition Acceptance" and E-H-R "Sends Acknowledgment for Laboratory Requisition Acceptance" are tied to statusing, which is Out of Scope.  These should be optional, and as such not included in this guide.  Same Comment as made in the Figure 2-3, but including it here as well for the Table 2-3.</t>
  </si>
  <si>
    <t>Indicate in Figure 2-4 and Table 2-6, that the "Send Notification of Laboratory Order Cancellation" and "Sends Acknowledgement for Notification of Laboratory Order Confirmation" are optional.</t>
  </si>
  <si>
    <t>Indicate in Figure 2-5 and Table 2-9, that the "Send Confirmation of Laboratory Order Cancellation Notification" and "Sends Acknowledgement of Order Cancelation Notification Confirmation" are optional.</t>
  </si>
  <si>
    <t>Note: the OIDs with red text will be updated once comment resolution is completed. </t>
  </si>
  <si>
    <t>Added element to ballot to insure this gets addressed.</t>
  </si>
  <si>
    <t>Software, either stand-alone or as part of an EHR system, used by a Provider (Order Placer) to manage a laboratory order, including generating the laboratory requisition, sending it to a laboratory, and monitoring/tracking of the status of the laboratory order. </t>
  </si>
  <si>
    <r>
      <t xml:space="preserve">Software, either stand-alone or as part of an EHR system, used by a Provider (Order Placer) to manage a laboratory order, including generating the laboratory requisition, </t>
    </r>
    <r>
      <rPr>
        <sz val="10"/>
        <color indexed="10"/>
        <rFont val="Times New Roman"/>
        <family val="1"/>
      </rPr>
      <t xml:space="preserve">and </t>
    </r>
    <r>
      <rPr>
        <sz val="10"/>
        <rFont val="Times New Roman"/>
        <family val="1"/>
      </rPr>
      <t>sending it to a laboratory. </t>
    </r>
  </si>
  <si>
    <t>Remove - ", and monitoring/tracking of the status of the laboratory order"  Statusing is not in the scope and unnecessary for this definition.</t>
  </si>
  <si>
    <t>Question:  On results, I have to return date/time values that I received from the LOI.  If that date/time has no time zone in the field or here in the MSH-7, does that mean I can not send a time zone in MSH-7 on the result.  
Is there currently a way of indicating in HL7 that a particular date/time is unbounded, and should not inherited the value from MSH-7?  Perhaps an agreed upon bogus time zone like +9999, that states the date/time time zone is unknown, even though the MSH-7 is populated and applies to other fields in the message that are without time zone offset?</t>
  </si>
  <si>
    <t>LOI-10: The sender and receiver SHALL support ‘AL’ for MSH-15 (Accept Acknowledgement Type) upon sending the order (ORC-1 is valued ‘NW’), cancellation request (ORC-1 is valued ‘CA’,  or cancellation notification (ORC-1 is valued ‘OC’) and MAY support other values from Table 0155 Accept/Application Acknowledgement Conditions</t>
  </si>
  <si>
    <t>Requesting Status on a Previously Placed Laboratory Order.</t>
  </si>
  <si>
    <t>Add a period at the end of the sentence to be consistent with the other bullets.</t>
  </si>
  <si>
    <t>Note that we  did not validate whether constraints on components…..</t>
  </si>
  <si>
    <t>Note that this guide did not validate whether constraints on components…..</t>
  </si>
  <si>
    <t> Change “we” to “this guide”</t>
  </si>
  <si>
    <t>Laboratory orders not transmitted electronically </t>
  </si>
  <si>
    <t>Laboratory orders not transmitted electronically.</t>
  </si>
  <si>
    <t>There are two actors that have responsibilities related to the conformance profiles defined in this document </t>
  </si>
  <si>
    <t>There are two actors that have responsibilities related to the conformance profiles defined in this document.</t>
  </si>
  <si>
    <t>Previous ballot item # 75, indicated that there values were LRI values and some editing had to done to the value list.  The resolution was to postpone the value assignment until table values where evaluated.  Added this item to current ballot to insure this gets addressed.</t>
  </si>
  <si>
    <t>This note had been removed.  I understand the desire to remove time-sensitive information from the guide, but SNOMED CT support is still a big concern for the labs, and we feel this statement is important.</t>
  </si>
  <si>
    <t>Appendix B,C &amp; D</t>
  </si>
  <si>
    <t>The sub paragraphs in the Appendix should not have chapter/section numbers. Therefore it is suggested that Appendix B sub paragraphs should be B.1 or something simular. Also note, this should also be fixed with Appendix C &amp; D where the table numbers should be reflected as being part of the Appendix instead of chapter 5.</t>
  </si>
  <si>
    <t>Appendix</t>
  </si>
  <si>
    <t>(LIS definition third bullet)  "Capability to send electronic messages that report the status and results of laboratory tests that have been ordered;"</t>
  </si>
  <si>
    <t>Remove - Statusing is not in scope and unnecessary for this definition.</t>
  </si>
  <si>
    <t>Appendix - D</t>
  </si>
  <si>
    <t>Remove hyphen in "micro-biology"</t>
  </si>
  <si>
    <t>Therefore, to maintain forward compatibility with V3, while recognizing the current practical challenges with understanding the identifier type/namespace at hand, we  opted to keep the Identifier Type Code component as required.</t>
  </si>
  <si>
    <t>Therefore, to maintain forward compatibility with V3, while recognizing the current practical challenges with understanding the identifier type/namespace at hand, this guide opted to keep the Identifier Type Code component as required.</t>
  </si>
  <si>
    <t>Remove "ID" data type.  Other C(O/X) data types do not have a data type specified, and default to the base standard.  If data type is retained, add data typed to all other C(O/X) fields.</t>
  </si>
  <si>
    <t xml:space="preserve">….Health and Human Services Office of National Coordinators’  Standards and Interoperability Framework Laboratory Orders Interface Initiative. </t>
  </si>
  <si>
    <t xml:space="preserve">….Health and Human Services Office of National Coordinator's  Standards and Interoperability Framework Laboratory Orders Interface Initiative. </t>
  </si>
  <si>
    <t>Correct spelling in "Coordinators' " from plural to singular</t>
  </si>
  <si>
    <t>Cindy Johns</t>
  </si>
  <si>
    <t>cynthia.johns@labcorp.com</t>
  </si>
  <si>
    <t>Future versions of this Guide  may harmonize with existing guides to extend interoperability of laboratory results across care settings, e.g., acute care.</t>
  </si>
  <si>
    <t>Future versions of this guide  may harmonize with existing guides to extend interoperability of laboratory results across care settings, e.g., acute care.</t>
  </si>
  <si>
    <t>Do not capitalize "Guide" to be consistent with the way this reference is used in other paragraphs</t>
  </si>
  <si>
    <t xml:space="preserve">Orderable Test or Test or  Laboratory Order </t>
  </si>
  <si>
    <t xml:space="preserve">Orderable Test or Laboratory Order </t>
  </si>
  <si>
    <t>I don't think that "TEST" belongs here and should be deleted as it is not referenced in the following flow chart.</t>
  </si>
  <si>
    <t>Requesting Status on a Previously Placed Laboratory Order </t>
  </si>
  <si>
    <t>Combining (a) and (b) makes it possible for the allowed code  value to be a combination of multiple subsets drawn from multiple coding systems</t>
  </si>
  <si>
    <r>
      <t xml:space="preserve">Combining (a) and (b) makes it possible for the allowed </t>
    </r>
    <r>
      <rPr>
        <u/>
        <sz val="10"/>
        <rFont val="Times New Roman"/>
        <family val="1"/>
      </rPr>
      <t>coded</t>
    </r>
    <r>
      <rPr>
        <sz val="10"/>
        <rFont val="Times New Roman"/>
        <family val="1"/>
      </rPr>
      <t xml:space="preserve"> value to be a combination of multiple subsets drawn from multiple coding systems</t>
    </r>
  </si>
  <si>
    <t>Change "code" to "coded" to be consistent with the rest of the guide (and other guides).  NOTE: The underline is only for highlighting purposes.  It is not intended to be underlined in the IG.</t>
  </si>
  <si>
    <t>Add a period at the end of the sentence.</t>
  </si>
  <si>
    <t>Laboratory  processes the laboratory order and associated specimen(s).</t>
  </si>
  <si>
    <t>The Laboratory  processes the laboratory order and associated specimen(s).</t>
  </si>
  <si>
    <t>Add "The" to the beginning of the sentence for better grammar.</t>
  </si>
  <si>
    <r>
      <t xml:space="preserve">Note that OIDs are not intended to be used to identify a coding system as referenced in CWE-03/CWE-06 and further enumerated </t>
    </r>
    <r>
      <rPr>
        <sz val="10"/>
        <rFont val="Times New Roman"/>
        <family val="1"/>
      </rPr>
      <t>in Table 5‑21. HL7 Table 0396 – Coding Systems Code </t>
    </r>
  </si>
  <si>
    <t xml:space="preserve">SNOMED CT is a recommended vocabulary as specified throughout this guide, e.g., for specimen source terms in SPM-4 (Specimen type) when a SNOMED CT code is available. </t>
  </si>
  <si>
    <t>Using SNOMED for AOE questions was not discussed or recommended by LOI Vocab so should be deleted.  Only LOINC is recommended for AOE.</t>
  </si>
  <si>
    <t>Table 5-1</t>
  </si>
  <si>
    <t>Add LOINC in the Source column for Logical Observation Identifiers, Names and Codes</t>
  </si>
  <si>
    <t>Add (V2.5.1) to Tables 5.4.7 and 5.4.8 and all tables in section 5.5 where the HL7 version is missing to be consistent with the other tables in the guide</t>
  </si>
  <si>
    <t>HL7 TABLE 0287 - ACTION CODE</t>
  </si>
  <si>
    <t>HL7 TABLE 0200 - NAME TYPE (V2.5.1)</t>
  </si>
  <si>
    <t>The wrong table name is in the header</t>
  </si>
  <si>
    <t>Note that OIDs are not intended to be used to identify a coding system as referenced in CWE-03/CWE-06 and further enumerated in Table 5‑21. HL7 Table 0396 – Coding Systems Code.</t>
  </si>
  <si>
    <r>
      <t>When the original structure needs to be preserved, e.g., micro-biology</t>
    </r>
    <r>
      <rPr>
        <sz val="10"/>
        <rFont val="Times New Roman"/>
        <family val="1"/>
      </rPr>
      <t> </t>
    </r>
    <r>
      <rPr>
        <sz val="10"/>
        <color indexed="8"/>
        <rFont val="Times New Roman"/>
        <family val="1"/>
      </rPr>
      <t xml:space="preserve"> results, the Prior Results segment group would enable the transmission of a fully structured result set.</t>
    </r>
  </si>
  <si>
    <t>When the original structure needs to be preserved, e.g., microbiology  results, the Prior Results segment group would enable the transmission of a fully structured result set.</t>
  </si>
  <si>
    <t>This term is frequently used interchangeably with “order set”, thus An order seta profile that contains a variety of laboratory test orders that may be on its own or be combined with other test orders (e.g., radiology image, consult, etc.) be considered an order set.</t>
  </si>
  <si>
    <t xml:space="preserve">…..(see Section 1.3.2 Message Element Attributes for a description of the columns in the Segment Attribute Tables.)  </t>
  </si>
  <si>
    <t xml:space="preserve">…..(see Section 1.3.2 Message Element Attributes for a description of the columns in the Segment Attribute Tables).  </t>
  </si>
  <si>
    <t> Period should be outside the parenthesis.</t>
  </si>
  <si>
    <t>The important point is that care must be taken to ensure that the message control id  is unique within the system originating the message.</t>
  </si>
  <si>
    <t>The important point is that care must be taken to ensure that the message control ID  is unique within the system originating the message.</t>
  </si>
  <si>
    <t>"ID" should be capitalized</t>
  </si>
  <si>
    <t>The panel (or profile) is frequently used interchangeably with “order set”, thus an order set profile that contains a variety of laboratory test orders that may be on their own or combined with other test orders (e.g., radiology image, consult, etc.) can be considered an order set.</t>
  </si>
  <si>
    <t xml:space="preserve">Correct typos, clarify use of "term" and grammar issues in the sentence.
</t>
  </si>
  <si>
    <t>Table 5-29
Laboratory Definition</t>
  </si>
  <si>
    <t>Laboratory: A facility or organization that performs laboratory testing on specimens for the purpose of providing information for the diagnosis, prevention, treatment of disease or impairment, or assessment of health for humans.</t>
  </si>
  <si>
    <t>A facility or organization that performs laboratory testing on specimens for the purpose of providing information for the diagnosis, prevention, treatment of disease or impairment, or assessment of health for humans.</t>
  </si>
  <si>
    <t>Remove the word “Laboratory” as only the definition should be included in this field.</t>
  </si>
  <si>
    <t>Remove DR_1 from LOI; replace with DR
It is referenced only once in LOI in SPM-17 (Specimen Collection Date/Time) and the usage note for SPM-17  states:  SPM-17.1 and SPM-17.2 must use TS_5 for the data type definition; implies both start and end date/times for Specimen Collection are needed.</t>
  </si>
  <si>
    <t>Under Description/Comments, add statement "Excluded for this Implementation Guide, see Section 1.3.1" to be consistent with the rest of the guide for "X" data elements.</t>
  </si>
  <si>
    <t>HL70065 (constrained)</t>
  </si>
  <si>
    <t>HL70065 (V2.7.1, constrained)</t>
  </si>
  <si>
    <t>Add V2.7.1 to be consistent with the rest of the guide</t>
  </si>
  <si>
    <t>HL70507 (v2.7.1)</t>
  </si>
  <si>
    <t>HL70507 (V2.7.1)</t>
  </si>
  <si>
    <t>Should be capital “V” to be consistent with rest of the guide</t>
  </si>
  <si>
    <t>SNOMED CT is a recommended vocabulary as specified throughout this guide, e.g., for specimen source terms in SPM-4 (Specimen type) when a SNOMED CT code is available. It may also be used for coded responses to Ask at Order Entry Questions in OBX-5 (Observation Value). </t>
  </si>
  <si>
    <t>This paragraph seems inconsistent "...both the sender and receiver must support all values from Table HL70155 in MSH-16 (Application Acknowledgment Type)." seems to contracdict next sentence "However, full application acknowledgement is not required at this time."  If you are trying to drive industry direction, suggest adapting wording similar to that used in LRI SPM-4:  "...It should be noted that in the future SNOMED CT Specimen hierarchy may become the only recommended value set so trading partners should consider moving in that direction."  
Please clarify the issue application acknowledgments are intended to resolve.  Suggest exploring other options if the intent is to inform the provider of the status of the lab test processing, for example, labs could send a status update to acknowledge specimen receipt.</t>
  </si>
  <si>
    <t>OBR-13 Relevant Clinical Information
Usage:  O</t>
  </si>
  <si>
    <t>OBR-13 Relevant Clinical Information
Usage:  RE</t>
  </si>
  <si>
    <t>OBR-13 is RE in LRI; change LOI to match
Also add Comment: Pre-adopt V2.7.1 definition of field.  Also add Value Set User Table 0916 - Relevant Clinical Information
Consider adding an additional flavor of CWE to support CWE.1-6 as RE
Note:  Also change LRI to add comment: Pre-adopt V2.7.1 definition; already using CWE_CRE in OBR-13 in LRI.</t>
  </si>
  <si>
    <t>The name found in the Value Set/Code System Name  column corresponds with the value set identified in the Value Set column of the data type and segment attribute tables found above.</t>
  </si>
  <si>
    <t>The name found in the Value Set column corresponds with the value set identified in the Value Set column of the data type and segment attribute tables found above.</t>
  </si>
  <si>
    <t>Remove Code System Name as it is not used in the column headers being referenced</t>
  </si>
  <si>
    <t>Appendix D</t>
  </si>
  <si>
    <t>Table 5-29
Order Set Definition</t>
  </si>
  <si>
    <t>5.3 Unconstrained Code Systems
HL7 0001 - Administrative Sex
A Ambiguous
F Female
M Male
N Not applicable
O Other
U Unknown</t>
  </si>
  <si>
    <t>4.3 ACK^O21^ACK_O21: Laboratory Order Message – System Level Acknowledgement
Guaranteed delivery is required. For any non-batch transmission method, this guide requires that MSH-15 (Accept Acknowledgment Type) be valued “AL” and responded to by any intermediary system such as an HIE between the Laboratory Order Sender the intended Laboratory Order Receiver. To ensure that end-to-end acknowledgement of delivery is available where appropriate, both the sender and receiver must support all values from Table HL70155 in MSH-16 (Application Acknowledgment Type). However, full application acknowledgement is not required at this time.</t>
  </si>
  <si>
    <t>CE datatype only used in OBX.5 and there the Code is required in first element see LOI-55.
Remove "LOI-55: If OBX-2 (Value Type) is valued CE, then OBX-5.1 (Identifier) must be valued." since no longer needed.</t>
  </si>
  <si>
    <t>CWE_CR.7 Usage
CWE_CR1.7 Usage</t>
  </si>
  <si>
    <t>3.03.02</t>
  </si>
  <si>
    <t>Usage: C(RE/X)</t>
  </si>
  <si>
    <t>Usage: RE</t>
  </si>
  <si>
    <t>Condition is always met ( CWE_CR.3 Usage is R and CWE_CR1.3 is also R)</t>
  </si>
  <si>
    <t>XPN usages</t>
  </si>
  <si>
    <t>3.19.01</t>
  </si>
  <si>
    <t xml:space="preserve">SPM-8 Specimen Source Site
Value Set:  SNOMED CT Anatomical Hierarchy </t>
  </si>
  <si>
    <t>SPM-8 Specimen Source Site
Value Set: (do not specifiy due to definition in base HL7 standard) or state SNOMED CT is recommended</t>
  </si>
  <si>
    <t xml:space="preserve">5.3 Unconstrained Code Systems
This section provides a list of unconstrained code systems and value sets used in this IG; refer to the base standard. </t>
  </si>
  <si>
    <t>Remove potential confusing by referencing "all values".  Does not restrict user defined tables to the values that are in the base.</t>
  </si>
  <si>
    <t xml:space="preserve"> OML^O21^OML_O21: Laboratory Order Message – New and Append Order</t>
  </si>
  <si>
    <t>4.01.00</t>
  </si>
  <si>
    <t xml:space="preserve">  The order of the segment as defined in the HL7 standard and implementation guide lead to an ambigous profile and we can have unparsable messages (because of the PRIOR_RESULT group)  We proposed adding SGH and SGT to the underlying standard in v2.8.1?  now 2.8.2??</t>
  </si>
  <si>
    <t>MSH.9  Value Set / comment and others</t>
  </si>
  <si>
    <t>See CS</t>
  </si>
  <si>
    <t>Consider constraining table HL7 0001 for LOI IG to disallow N-Not applicable since normal ranges can not be calculated for this.  If accepted this will need to be a constrained table.</t>
  </si>
  <si>
    <t>Scott McGoohan</t>
  </si>
  <si>
    <t>American Clinical Laboratory Association (ACLA)</t>
  </si>
  <si>
    <t>table 2-6</t>
  </si>
  <si>
    <t>2.05.06</t>
  </si>
  <si>
    <r>
      <t xml:space="preserve"> in table 2-6 " in table 2-6 "OML^O21^OML_O21: ORC-2/OBR-2 is valued, ORC-3/OBR-3 is valued if known, ORC-1 is valued ‘CA’, MSH-15 is valued ‘(AL)’, MSH-16 is valued ‘(AL)’ 
</t>
    </r>
    <r>
      <rPr>
        <sz val="10"/>
        <color indexed="10"/>
        <rFont val="Times New Roman"/>
        <family val="1"/>
      </rPr>
      <t>Not allowed: MSH-15 valued ‘NE’, MSH-16 valued ‘NE</t>
    </r>
    <r>
      <rPr>
        <sz val="10"/>
        <rFont val="Times New Roman"/>
        <family val="1"/>
      </rPr>
      <t>’"
but in table 4-7:   for CA 
 MSH.15 - Required: AL  Optional: SU, ER</t>
    </r>
    <r>
      <rPr>
        <sz val="10"/>
        <color indexed="10"/>
        <rFont val="Times New Roman"/>
        <family val="1"/>
      </rPr>
      <t xml:space="preserve">, </t>
    </r>
    <r>
      <rPr>
        <strike/>
        <sz val="10"/>
        <color indexed="10"/>
        <rFont val="Times New Roman"/>
        <family val="1"/>
      </rPr>
      <t>NE</t>
    </r>
    <r>
      <rPr>
        <sz val="10"/>
        <rFont val="Times New Roman"/>
        <family val="1"/>
      </rPr>
      <t xml:space="preserve">
MSH-16 - </t>
    </r>
    <r>
      <rPr>
        <sz val="10"/>
        <color indexed="10"/>
        <rFont val="Times New Roman"/>
        <family val="1"/>
      </rPr>
      <t xml:space="preserve"> </t>
    </r>
    <r>
      <rPr>
        <sz val="10"/>
        <rFont val="Times New Roman"/>
        <family val="1"/>
      </rPr>
      <t>Required:</t>
    </r>
    <r>
      <rPr>
        <sz val="10"/>
        <color indexed="10"/>
        <rFont val="Times New Roman"/>
        <family val="1"/>
      </rPr>
      <t xml:space="preserve"> AL </t>
    </r>
    <r>
      <rPr>
        <strike/>
        <sz val="10"/>
        <color indexed="10"/>
        <rFont val="Times New Roman"/>
        <family val="1"/>
      </rPr>
      <t xml:space="preserve">NE </t>
    </r>
    <r>
      <rPr>
        <sz val="10"/>
        <color indexed="10"/>
        <rFont val="Times New Roman"/>
        <family val="1"/>
      </rPr>
      <t xml:space="preserve"> </t>
    </r>
    <r>
      <rPr>
        <sz val="10"/>
        <rFont val="Times New Roman"/>
        <family val="1"/>
      </rPr>
      <t xml:space="preserve">Optional: </t>
    </r>
    <r>
      <rPr>
        <strike/>
        <sz val="10"/>
        <rFont val="Times New Roman"/>
        <family val="1"/>
      </rPr>
      <t>AL</t>
    </r>
    <r>
      <rPr>
        <sz val="10"/>
        <rFont val="Times New Roman"/>
        <family val="1"/>
      </rPr>
      <t xml:space="preserve">, SU, ER
</t>
    </r>
  </si>
  <si>
    <r>
      <t xml:space="preserve"> in table 2-6 "OML^O21^OML_O21: ORC-2/OBR-2 is valued, ORC-3/OBR-3 is valued if known, ORC-1 is valued ‘CA’, MSH-15 is valued ‘(AL)’, MSH-16 is valued ‘(AL)’ 
</t>
    </r>
    <r>
      <rPr>
        <sz val="10"/>
        <color indexed="10"/>
        <rFont val="Times New Roman"/>
        <family val="1"/>
      </rPr>
      <t>Not allowed: MSH-15 valued ‘NE’, MSH-16 valued ‘NE</t>
    </r>
    <r>
      <rPr>
        <sz val="10"/>
        <rFont val="Times New Roman"/>
        <family val="1"/>
      </rPr>
      <t>’"
but in table 4-7:   for CA 
 MSH.15 - Required: AL  Optional: SU, ER</t>
    </r>
    <r>
      <rPr>
        <sz val="10"/>
        <color indexed="10"/>
        <rFont val="Times New Roman"/>
        <family val="1"/>
      </rPr>
      <t>, NE</t>
    </r>
    <r>
      <rPr>
        <sz val="10"/>
        <rFont val="Times New Roman"/>
        <family val="1"/>
      </rPr>
      <t xml:space="preserve">
MSH-16 - </t>
    </r>
    <r>
      <rPr>
        <sz val="10"/>
        <color indexed="10"/>
        <rFont val="Times New Roman"/>
        <family val="1"/>
      </rPr>
      <t xml:space="preserve"> </t>
    </r>
    <r>
      <rPr>
        <sz val="10"/>
        <rFont val="Times New Roman"/>
        <family val="1"/>
      </rPr>
      <t>Required:</t>
    </r>
    <r>
      <rPr>
        <sz val="10"/>
        <color indexed="10"/>
        <rFont val="Times New Roman"/>
        <family val="1"/>
      </rPr>
      <t xml:space="preserve"> NE  </t>
    </r>
    <r>
      <rPr>
        <sz val="10"/>
        <rFont val="Times New Roman"/>
        <family val="1"/>
      </rPr>
      <t xml:space="preserve">Optional: AL, SU, ER
</t>
    </r>
  </si>
  <si>
    <t>Freida Hall</t>
  </si>
  <si>
    <t>freida.x.hall@questdiagnostics&gt;com</t>
  </si>
  <si>
    <t>PV1.22 - Is currently IS datatype ( v251) length defined to 2 in 2.5.1 base standard. (is CWE datatype in v271) Codes are all 3 characters long. Need to either shorten codes or preadopt CWE datatype here</t>
  </si>
  <si>
    <t>LOI_34 LOI-35</t>
  </si>
  <si>
    <t>LOI-34: If GT1-3 (Guarantor Name) is ‘ “” ‘ then GT1-21 (Guarantor Organizational Name) SHALL be valued. 
LOI-35: If GT1-21 (Guarantor Organization Name) is valued ‘ “” ‘ GT1-3 (Guarantor Name) SHALL be valued.</t>
  </si>
  <si>
    <t>according to the current defintion, we can have components 1 ( last), 2(first), 3 (middle or other), and/or 4 (suffix) valued and component 7 (name type code).  does it make sense to have component 3 and/or conponent 4 if 1 &amp; 2 are empty ? (Maybe 1 and/or  2 should be R like XPN_1 or maybe 3 &amp; 4 should be conditional)</t>
  </si>
  <si>
    <t xml:space="preserve"> XPN_1.1, XPN_1.2 and ,XPN_1.7 usage</t>
  </si>
  <si>
    <t>3.19.02</t>
  </si>
  <si>
    <t>Usage: R</t>
  </si>
  <si>
    <t>Usage: C(R/X)
Condition Predicate : if XPN_1.1 is not valued '""'</t>
  </si>
  <si>
    <t>LOI-34: If GT1-3 (Guarantor Name) is ‘ “” ‘ then GT1-21 (Guarantor Organizational Name) SHALL be valued. 
LOI-35: If GT1-21 (Guarantor Organization Name) is valued ‘ “” ‘ GT1-3 (Guarantor Name) SHALL be valued.
 XPN_1.1, XPN_1.2,XPN_1.7 are required elements. Need to make XPN_1.1, XPN_1.2,XPN_1.7  them C(R/X) with CP : if XPN_1.1 is not valued '""'</t>
  </si>
  <si>
    <t>XTN.4 Condition Predicate</t>
  </si>
  <si>
    <t>3.20.00</t>
  </si>
  <si>
    <t>SPM-8 in LRI is optional, defaulting to HL7 V2.5.1 base definition which states:  Any nationally recognized coding system might be used for this field including SNOMED; alternatively the HL7 defined table 0070 may be used. Veterinary medicine may choose the tables supported for the components of this field as decided by their industry.
Alternative, state SNOMED CT is recommended and may be required in the future or if public health profile mandates.</t>
  </si>
  <si>
    <r>
      <t xml:space="preserve">5.3 Unconstrained Code Systems
This section provides a list of unconstrained code systems and value sets used in this IG; refer to the base standard for </t>
    </r>
    <r>
      <rPr>
        <b/>
        <sz val="10"/>
        <rFont val="Times New Roman"/>
        <family val="1"/>
      </rPr>
      <t>all values</t>
    </r>
    <r>
      <rPr>
        <sz val="10"/>
        <rFont val="Times New Roman"/>
        <family val="1"/>
      </rPr>
      <t xml:space="preserve"> . </t>
    </r>
  </si>
  <si>
    <t xml:space="preserve"> LOI-45: The value of OBR-1 (Set ID – OBR) SHALL be valued sequentially starting with the value ‘1’ for each repeat of the Order Group (ORC/OBR  pair).
Usage note: The value of OBR-1 (Set ID – OBR) SHALL be valued sequentially starting with the value ‘1’ for each repeat of the Order Prior Group ( Prior Result ORC/OBR  pair).</t>
  </si>
  <si>
    <t>OBR should be valued sequentially within one message
Or maybe there can be OBRs in PRIOR_RESULT ? This is confusing since PRIOR_RESULT is not defined.</t>
  </si>
  <si>
    <t>if Value set constrained to single value in Conformance Statement should we have a comment saying this in addition to the Conformance statement to instruct the reader and avoid confusion?</t>
  </si>
  <si>
    <t>LOI-8
LOI-23</t>
  </si>
  <si>
    <t>LOI-8: MSH-9 (Message Type) SHALL contain the constant value ‘OML^O21^OML_O21’.
LOI-23: MSH-9 (Message Type) SHALL contain the constant value ‘ACK^O21^ACK’.</t>
  </si>
  <si>
    <t>PID-29</t>
  </si>
  <si>
    <t>DT: TS</t>
  </si>
  <si>
    <t>DT:TS_2</t>
  </si>
  <si>
    <t>Same as in ELR R2 DSTU draft</t>
  </si>
  <si>
    <t>PID-30 usage</t>
  </si>
  <si>
    <t>Usage: C(R/RE)</t>
  </si>
  <si>
    <t xml:space="preserve">PID-30 : the condition predicate is missing  Should be RE. </t>
  </si>
  <si>
    <t>NK1.13</t>
  </si>
  <si>
    <t>4.05.05</t>
  </si>
  <si>
    <t>What is a  common use case  for populating this field?  ( billing people indicated that they don't use it)</t>
  </si>
  <si>
    <t>PV1.22 - Value Set and Length</t>
  </si>
  <si>
    <r>
      <t xml:space="preserve">5.5.1 HL7 TABLE 0045 – COURTESY CODE
</t>
    </r>
    <r>
      <rPr>
        <sz val="10"/>
        <color indexed="10"/>
        <rFont val="Times New Roman"/>
        <family val="1"/>
      </rPr>
      <t xml:space="preserve">S00 </t>
    </r>
    <r>
      <rPr>
        <sz val="10"/>
        <rFont val="Times New Roman"/>
        <family val="1"/>
      </rPr>
      <t>- Patient will receive 100% discount
etc</t>
    </r>
  </si>
  <si>
    <t>Check the rest of these for consistency between section 2.5 and section 4.5.1.</t>
  </si>
  <si>
    <r>
      <t>ORL^O22^ORL_O22: ORC-1 is valued ‘CR’ or ‘UC’, ORC-2/OBR-2 is valued with the placer order number, ORC-3/OBR-3 is valued with the filler order number, MSH-15 is valued ‘</t>
    </r>
    <r>
      <rPr>
        <sz val="10"/>
        <color indexed="10"/>
        <rFont val="Times New Roman"/>
        <family val="1"/>
      </rPr>
      <t>(AL)</t>
    </r>
    <r>
      <rPr>
        <sz val="10"/>
        <rFont val="Times New Roman"/>
        <family val="1"/>
      </rPr>
      <t xml:space="preserve">’, MSH-16 is valued ‘(NE)’.
</t>
    </r>
  </si>
  <si>
    <t>Under what profile does the ORL message fall?   
There is nothing regarding the ORL message for MSH.9, or for MSH.15, or MSH.15. Is it part of the acknowledgement profile or under the base profile or a separate profile?
There is no specific profile described in section 2.8.4 for ORL messages</t>
  </si>
  <si>
    <t>CE usage</t>
  </si>
  <si>
    <t>3.01.00</t>
  </si>
  <si>
    <t xml:space="preserve">see Attachment 'CE.docx' in 'Attachments' tab  </t>
  </si>
  <si>
    <r>
      <t>LOI-49: For each value in OBR-28 (Result Copies To) a corresponding PRT (Participant Information) SHALL be present with PRT-4</t>
    </r>
    <r>
      <rPr>
        <sz val="10"/>
        <color indexed="10"/>
        <rFont val="Times New Roman"/>
        <family val="1"/>
      </rPr>
      <t>.1</t>
    </r>
    <r>
      <rPr>
        <sz val="10"/>
        <rFont val="Times New Roman"/>
        <family val="1"/>
      </rPr>
      <t xml:space="preserve"> (Participation </t>
    </r>
    <r>
      <rPr>
        <sz val="10"/>
        <color indexed="10"/>
        <rFont val="Times New Roman"/>
        <family val="1"/>
      </rPr>
      <t>Identifier)</t>
    </r>
    <r>
      <rPr>
        <sz val="10"/>
        <rFont val="Times New Roman"/>
        <family val="1"/>
      </rPr>
      <t xml:space="preserve"> valued ‘RCT’. 
LOI-50: For each PRT where PRT-4</t>
    </r>
    <r>
      <rPr>
        <sz val="10"/>
        <color indexed="10"/>
        <rFont val="Times New Roman"/>
        <family val="1"/>
      </rPr>
      <t>.1</t>
    </r>
    <r>
      <rPr>
        <sz val="10"/>
        <rFont val="Times New Roman"/>
        <family val="1"/>
      </rPr>
      <t xml:space="preserve"> is valued ‘RCT’ there must be a corresponding value in OBR-28 where OBR-28 is equal to PRT-5.</t>
    </r>
  </si>
  <si>
    <t>DG1-1</t>
  </si>
  <si>
    <t>4.05.14</t>
  </si>
  <si>
    <t xml:space="preserve">LOI-34: If GT1-3 (Guarantor Name) is ‘ “” ‘ then GT1-21 (Guarantor Organizational Name) SHALL NOT be valued ' "" ' 
LOI-35: If GT1-21 (Guarantor Organization Name) is valued ‘ “” ‘ GT1-3 (Guarantor Name) SHALL NOT be valued ' "" ' </t>
  </si>
  <si>
    <t>GT1-3 &amp; GT1-21 are  both required, so both conformance statements are useless as written</t>
  </si>
  <si>
    <t>ORC.21 datatype</t>
  </si>
  <si>
    <t>DT: XON</t>
  </si>
  <si>
    <t xml:space="preserve">see Attachment 'ORC.21' in 'Attachments' tab  </t>
  </si>
  <si>
    <t>Issueis how to how to implement datatypes for non core profiles.</t>
  </si>
  <si>
    <t>ORC.26 Usage and Value Set</t>
  </si>
  <si>
    <t>Usage: C(R/O)
Value Set: &lt;empty&gt;</t>
  </si>
  <si>
    <r>
      <t xml:space="preserve">Usage: O
Value Set: (if Usage not O) </t>
    </r>
    <r>
      <rPr>
        <sz val="10"/>
        <color indexed="10"/>
        <rFont val="Times New Roman"/>
        <family val="1"/>
      </rPr>
      <t>???</t>
    </r>
  </si>
  <si>
    <t xml:space="preserve">LOI-63: The value of SPM-1 (Set ID – SPM) SHALL be valued sequentially starting the value ‘1’ within a given segment group.
</t>
  </si>
  <si>
    <r>
      <t xml:space="preserve">LOI-63: The value of SPM-1 (Set ID – SPM) SHALL be valued sequentially starting the value ‘1’ within a given </t>
    </r>
    <r>
      <rPr>
        <sz val="10"/>
        <color indexed="10"/>
        <rFont val="Times New Roman"/>
        <family val="1"/>
      </rPr>
      <t>OBSERVATION_REQUEST</t>
    </r>
    <r>
      <rPr>
        <sz val="10"/>
        <rFont val="Times New Roman"/>
        <family val="1"/>
      </rPr>
      <t xml:space="preserve"> segment group.</t>
    </r>
  </si>
  <si>
    <t>Time Zone offset</t>
  </si>
  <si>
    <t xml:space="preserve">ORC-26 is a CWE_CRE1 datatype, but there is no value set defined.  Per our conversation with billing people - they don't  look at this use. </t>
  </si>
  <si>
    <t>LOI-42
LOI-42</t>
  </si>
  <si>
    <t>Condition Predicate: If XTN-3 (Telecommunication Equipment Type) is valued ‘X.400’.</t>
  </si>
  <si>
    <r>
      <t xml:space="preserve">Condition Predicate: If XTN-3 (Telecommunication Equipment Type) is valued ‘X.400’ </t>
    </r>
    <r>
      <rPr>
        <sz val="10"/>
        <color indexed="10"/>
        <rFont val="Times New Roman"/>
        <family val="1"/>
      </rPr>
      <t>OR "Internet"</t>
    </r>
  </si>
  <si>
    <t xml:space="preserve">To harmonize usage  with ( ELR ) </t>
  </si>
  <si>
    <t>XTN.6, 7, and 8 Condition Predicate</t>
  </si>
  <si>
    <t>Condition Predicate: If XTN-3 (Telecommunication Equipment Type) is valued ‘PH’, ‘CP’, ‘SAT’, or ‘TDD’.</t>
  </si>
  <si>
    <r>
      <t xml:space="preserve">Condition Predicate: If XTN-3 (Telecommunication Equipment Type) is valued ‘PH’, ‘CP’, ‘SAT’, </t>
    </r>
    <r>
      <rPr>
        <strike/>
        <sz val="10"/>
        <color indexed="10"/>
        <rFont val="Times New Roman"/>
        <family val="1"/>
      </rPr>
      <t>or</t>
    </r>
    <r>
      <rPr>
        <sz val="10"/>
        <rFont val="Times New Roman"/>
        <family val="1"/>
      </rPr>
      <t xml:space="preserve"> ‘TDD’, </t>
    </r>
    <r>
      <rPr>
        <sz val="10"/>
        <color indexed="10"/>
        <rFont val="Times New Roman"/>
        <family val="1"/>
      </rPr>
      <t>or 'FX'</t>
    </r>
  </si>
  <si>
    <t>LOI-41: The value of ORC-2 (Placer Order Number) SHALL NOT be valued identical to another instance of ORC-2 (Placer Order Number) within the same Order Group.
LOI-42 : If valued, ORC-3 (Filler Order Number) SHALL NOT be valued identical to another instance of ORC-3 (Filler Order Number) within the same Order Group.</t>
  </si>
  <si>
    <t>there is only on ORC per Order group so the two conformance statements are useless - maybe the intent was "in the message" ? But then does it also apply to the ORC under PRIOR_RESULT ?</t>
  </si>
  <si>
    <t>LOI-45</t>
  </si>
  <si>
    <t>LOI-45: The value of OBR-1 (Set ID – OBR) SHALL be valued sequentially starting with the value ‘1’ within a given segment group.</t>
  </si>
  <si>
    <t>OBR.11 Value Set</t>
  </si>
  <si>
    <t>Value Set:  HL70065 (constrained)</t>
  </si>
  <si>
    <t xml:space="preserve">The value "D - Specimen obtained by provider" is not in HL70065 as of  HL7 v2.7.1.   Since is not a user defined table either remove value or propose for addition in version 2.8.2.  </t>
  </si>
  <si>
    <t>LOI-47</t>
  </si>
  <si>
    <t>[LOI-047] The value of OBR-2 (Placer Order Number) SHALL NOT be valued identical to another instance of OBR-2 (Placer Order Number) in the message.</t>
  </si>
  <si>
    <t>Does that also include the OBR in the PRIOR_RESULT ?</t>
  </si>
  <si>
    <t>LOI-49 , LOI-50</t>
  </si>
  <si>
    <t>LOI-9 (MSH-9) : better separete that in 3 distinct conformance statements :
1. MSH-9.1 SHALL contain the constant value "OML".
2. MSH-9.2 SHALL contain the constant value "O21".
3. MSH-9.3 SHALL contain the constant value "OML_O21".
1. MSH-9.1 SHALL contain the constant value "ACK".
2. MSH-9.2 SHALL contain the constant value "O21".
3. MSH-9.3 SHALL contain the constant value "ACK".</t>
  </si>
  <si>
    <t>LOI-49: For each value in OBR-28 (Result Copies To) a corresponding PRT (Participant Information) SHALL be present with PRT-4 (Participation) valued ‘RCT’. 
LOI-50: For each PRT where PRT-4 is valued ‘RCT’ there must be a corresponding value in OBR-28 where OBR-28 is equal to PRT-5.</t>
  </si>
  <si>
    <t xml:space="preserve">Let’s say I want to compare SPM-17.1 to OBR-7. What happens if SPM-17.1 contains a time zone offset and OBR-7 does not ? I’m not sure I can “assume” both dates come from the same time zone (I don’t like to base my implementation on assumptions since I could be wrong).
I found that in the IG :  
"Note that the base standard's default use of MSH-7 (Date/Time of Message) time zone offset dictates that if the time zone offset is present in MSH-7 it becomes the default time zone for the message instance and applies to all other date/time fields in that same message instance where a time zone offset is not valued."
But this is under the LB_TO component, so I guess it only applies to that component ? What about the base profile ?
The time zone offset is only required in MSH-7 for LAB_TO (for base profile it is O), so even if I “assume” the MSH-7 time zone offset can be the default one, it may not be present (and then I’m stuck again because I don’t know from what time zone my OBR-7 comes from).
</t>
  </si>
  <si>
    <t>LOI-61</t>
  </si>
  <si>
    <t xml:space="preserve">LOI-61: If one or more SPM segments are present for the same OBR and if OBR-8 (Observation End Date/Time) is present, the latest SPM-17.2 (Range End Date/Time) SHALL be equal to or before OBR-8 (Observation End Date/Time). </t>
  </si>
  <si>
    <t>item #83 from ballot recon was not applied. Conformance statement should be :
"If OBR-8 (Observation End Date/Time) is present, SPM-17.2 (Range End Date/Time) SHALL be equal or before OBR-8 (Observation End Date/Time)"</t>
  </si>
  <si>
    <t>OBX.4 comment</t>
  </si>
  <si>
    <t>4.05.18</t>
  </si>
  <si>
    <t>does the predicate on OBX-4 apply to OBSERVATION/OBX only (if so, maybe it would be better to be more precise) ? 
This question can be applied to all the CP,  CS and data types attributes for OBX.  If an implementer where to include an OBX following PID or SPM would all these constraints apply there?</t>
  </si>
  <si>
    <t>OBX.2 length</t>
  </si>
  <si>
    <t>4.06.48</t>
  </si>
  <si>
    <t>LOI-XX: The value of DG1-1 (Set ID – DG1) SHALL be valued sequentially starting the value ‘1’ within a given OBSERVATION_REQUEST segment group. group.</t>
  </si>
  <si>
    <t>LOI-56</t>
  </si>
  <si>
    <t>Value Set:  HL70301</t>
  </si>
  <si>
    <t>5.04.09</t>
  </si>
  <si>
    <r>
      <t xml:space="preserve"> "</t>
    </r>
    <r>
      <rPr>
        <sz val="10"/>
        <color indexed="10"/>
        <rFont val="Times New Roman"/>
        <family val="1"/>
      </rPr>
      <t>CEN</t>
    </r>
    <r>
      <rPr>
        <sz val="10"/>
        <rFont val="Times New Roman"/>
        <family val="1"/>
      </rPr>
      <t xml:space="preserve"> - The CEN Healthcare Coding Scheme Designator. (Identifiers used in DICOM follow this assignment scheme.)" </t>
    </r>
  </si>
  <si>
    <r>
      <t xml:space="preserve"> "</t>
    </r>
    <r>
      <rPr>
        <sz val="10"/>
        <color indexed="10"/>
        <rFont val="Times New Roman"/>
        <family val="1"/>
      </rPr>
      <t>HCD</t>
    </r>
    <r>
      <rPr>
        <sz val="10"/>
        <rFont val="Times New Roman"/>
        <family val="1"/>
      </rPr>
      <t xml:space="preserve"> - The CEN Healthcare Coding Scheme Designator. (Identifiers used in DICOM follow this assignment scheme.)" </t>
    </r>
  </si>
  <si>
    <t>table HL70098</t>
  </si>
  <si>
    <t>5.05.05</t>
  </si>
  <si>
    <t>"All of the values in this code set are supported with the addition of the values in the table below. "</t>
  </si>
  <si>
    <t>In section 5.4, the codes are explicitely defined in the implementation guide. Why do we have two different conventions ?</t>
  </si>
  <si>
    <t>table HL70507</t>
  </si>
  <si>
    <t>5.05.09</t>
  </si>
  <si>
    <t>NO usage defined. This may be addressed with overall value set discussion.</t>
  </si>
  <si>
    <t>Table 1-1</t>
  </si>
  <si>
    <t>1.03.02</t>
  </si>
  <si>
    <t>[0..*] Element may be omitted or repeat an unlimited number of times.</t>
  </si>
  <si>
    <t>use tab between the [0,,*] and text to mtch lay out of all other rows</t>
  </si>
  <si>
    <t>second bullet - out of scope</t>
  </si>
  <si>
    <t>2.02.02</t>
  </si>
  <si>
    <t>Until such time, implementers are not discouraged from attempting to use this guide but not be able to remain fully conformant.</t>
  </si>
  <si>
    <r>
      <t xml:space="preserve">Until such time, implementers are not discouraged from attempting to use this guide </t>
    </r>
    <r>
      <rPr>
        <sz val="10"/>
        <color indexed="10"/>
        <rFont val="Times New Roman"/>
        <family val="1"/>
      </rPr>
      <t>but should recognize that they may</t>
    </r>
    <r>
      <rPr>
        <sz val="10"/>
        <rFont val="Times New Roman"/>
        <family val="1"/>
      </rPr>
      <t xml:space="preserve"> not be able to remain fully conformant.</t>
    </r>
  </si>
  <si>
    <t>CX_NG.4 usage</t>
  </si>
  <si>
    <t>3.04.02</t>
  </si>
  <si>
    <t>RE</t>
  </si>
  <si>
    <t>R</t>
  </si>
  <si>
    <t>using CX.4 as RE one can end up with an identifier that has no assigning authority at all listed - is that the intent? The thought of NG was to have at least the namespace filled in to get folks used to having assiging authorities? - also applied to XCN_NG and XON_NG datatypes</t>
  </si>
  <si>
    <t>XAD datatype</t>
  </si>
  <si>
    <t>all of the fields are RE, so when PID-11 is R, because it is third party billing you could end up with a legally empty R field? - Need to pick at least one field to be R in XAD.</t>
  </si>
  <si>
    <t>XCN datatype XCN.2 usage</t>
  </si>
  <si>
    <t>3.17.01 and 3.17.02</t>
  </si>
  <si>
    <t>C(R/RE) CP: If XCN.1 is not valued.</t>
  </si>
  <si>
    <t>ID and family name are both RE, so you could end up with an empty ORC-12/OBR-16 for ordering provider - suggest to make FN at least C(R/RE).</t>
  </si>
  <si>
    <t>XCN_NG.9 usage</t>
  </si>
  <si>
    <t>3.17.02</t>
  </si>
  <si>
    <t>using XCN_NG.9 as RE one can end up with an identifier that has no assigning authority at all listed - is that the intent? The thought of NG was to have at least the namespace filled in to get folks used to having assiging authorities?</t>
  </si>
  <si>
    <t>XON_NG.9 usage</t>
  </si>
  <si>
    <t>3.18.02</t>
  </si>
  <si>
    <t>NK1 segment</t>
  </si>
  <si>
    <t xml:space="preserve">OBX.2 length in v 2.5.1 is 2, in v271 is 2..3 Is not obvious that v271 length is preadopted for this field? Is section 2.6.4 enough discussion of length ? Should we say use the 271 lengths?
</t>
  </si>
  <si>
    <t>table 5-1 HL70339</t>
  </si>
  <si>
    <t>5.03.00</t>
  </si>
  <si>
    <t>Note: Table HL70339 represents the minimum required set of values supported by this IG; the set can be expanded.</t>
  </si>
  <si>
    <t>As a general comment, it would be better to specify for each table if the value sets defined in the IG are the mimimum (and can be extended) or if they can't be extended. (It has to be handled in a different way by the NIST tooling).  This comment may be superseded by the Value set discussion during the ballot period.</t>
  </si>
  <si>
    <t>table HL70125</t>
  </si>
  <si>
    <t>5.04.06</t>
  </si>
  <si>
    <t>Use the appropriate CX flavor (CX-GU or CX-NG or base standard) depending on the format of the observation value and as agreed to between the sender/receiver.</t>
  </si>
  <si>
    <t>for the CX datatype, the comment is not clear. What is the condition for using CX_GU or CX_NG ?   Isn't this declared in the profile type.</t>
  </si>
  <si>
    <t>Pre-adoption of v 2.7 NK1 segment.  Since NK1.5, NK1.6 and NK1.31 are all   'B'   Retained for backward compatibility only as of v2.7,  NK1.31  bcomes "X "  in LOI ( but not NK1.5, and NK1.6 ?) extra fields  NK1.40 and NK1.41 at end of segment too.  I believe this is a technical error and should use v2.5 segment definiition.  If not, then need to explicitly point out this pre-adoption.   This comment also applies to the similar comment regarding PV1 adn IN1 segment as well.</t>
  </si>
  <si>
    <t>PV1 Segment</t>
  </si>
  <si>
    <t>Pre-adoption of v 2.7 PV1 segment.  Since impact is additional fields  PV1.53 and PV1.54 at end of segment.  I believe this is a technical error and should use v2.5 segment definiition.  If not, then need to explicitly point out this pre-adoption.   This comment also applies to the similar comment regarding NK1, and IN1 segment as well.</t>
  </si>
  <si>
    <t>IN1 Segment</t>
  </si>
  <si>
    <t>Pre-adoption of v 2.7 IN1 segment.  Since impact is additional fields  IN1.54 at end of segment.  I believe this is a technical error and should use v2.5 segment definiition.  If not, then need to explicitly point out this pre-adoption.   This comment also applies to the similar comment regarding NK1 and PV1 segment as well.</t>
  </si>
  <si>
    <t>Riki Merrick</t>
  </si>
  <si>
    <t>On behalf of ONC NIST LOI Team</t>
  </si>
  <si>
    <t xml:space="preserve">Note that without a clearly agreed to complementary profile between trading partners, an EHR does not have to send any elements marked as an "O", nor does a receiver of a lab order have to process any elements marked as an "O". Neither trading partner can mandate the other to accept any such complementary profiles to enable basic laboratory orders interfacing "out-of-the-box". </t>
  </si>
  <si>
    <t>To more clearly indicate the intent of this language with respect to I.G. compliance</t>
  </si>
  <si>
    <t>Walter Sujansky</t>
  </si>
  <si>
    <t>Sujansky &amp; Associates, LLC</t>
  </si>
  <si>
    <t>a laboratory that receives an order conforming to this guide should be capable of reporting with a conformant LRI message.</t>
  </si>
  <si>
    <t>Is this a condition of compliance with the LOI I.G.?</t>
  </si>
  <si>
    <t xml:space="preserve">This comment and the related requirements for MSH-15 and MSH-16 are confusing and could bear further explanation.  E.g., is the LIS *required* to send back an ACK^021 if MSH-16 is not NE, and *prohibited from* sending back an ACK^021 of MSH-16 is NE?  Is an LIS *required* to be able to send back an ACK^021 when MSH-16 is not NE as a condition of conformance to this I.G.?  </t>
  </si>
  <si>
    <t>Additional components are optional but may be included when supported by both trading partners</t>
  </si>
  <si>
    <t>What is the required/allowed behavior of a IG-compliant LIS when it receives a lab order that contains one of the optional profile identifiers, but does not itself support that profile?  Can it reject the entire message?  Must it process the message, according to the language in Sec. 1.3.1?</t>
  </si>
  <si>
    <t>a valid order profile consists of a minimum of three components…</t>
  </si>
  <si>
    <t>What is the required/allowed behavior of an IG-compliant system when it receives a message formulated per a message profile that it does not support?  For example, if the recipient supports LOI_GU_Component only, and it receives a message with LOI_NG_Component specified?  Can it reject the message entirely?  Must it process some or all of it?  What if it cannot because, for example, some of its logic depends on the identifiers being globally unique?</t>
  </si>
  <si>
    <t>Condition Predicate: If OBX-2 (Value Type) is 'SN' or 'NM'</t>
  </si>
  <si>
    <r>
      <t xml:space="preserve">Condition Predicate: If OBX-2 (Value Type) is 'SN' or 'NM.' </t>
    </r>
    <r>
      <rPr>
        <b/>
        <sz val="10"/>
        <rFont val="Times New Roman"/>
        <family val="1"/>
      </rPr>
      <t>Use of UCUM is strongly recommended as one of the delivered units (could be in addition to the local units). A table of UCUM units, produced specifically for ELR, is available at http://loinc.org/usage/units.</t>
    </r>
  </si>
  <si>
    <t xml:space="preserve">[Please add text in bold.] My comments parallel those of Clem McDonald. Consistent with other HL7 IGs
UCUM is recommended in HL7 v2.8.1 ch 7 sect 7.4.1.6 OBX-6 Units (CWE) 00574, which says:
"Considering Version 3 direction and consistent use of V2 and V3 messages/documents within an organization, use of UCUM is strongly recommended."
</t>
  </si>
  <si>
    <t>NM Comment text:
Field using the NM data type to carry a numeric result value. The only non-numeric characters allowed in this field are a leading plus (+) or minus (-) sign. The structured numeric (SN) data type should be used for conveying inequalities, ranges, ratios, etc. The units for the numeric value should be reported in OBX-6.</t>
  </si>
  <si>
    <r>
      <t>Field using the NM data type to carry a numeric result value. The only non-numeric characters allowed in this field are a leading plus (+) or minus (-) sign. The structured numeric (SN) data type should be used for conveying inequalities, ranges, ratios, etc. The units for the numeric value should be reported in OBX-6.</t>
    </r>
    <r>
      <rPr>
        <b/>
        <sz val="10"/>
        <rFont val="Times New Roman"/>
        <family val="1"/>
      </rPr>
      <t xml:space="preserve"> Use of UCUM is strongly recommended as one of the delivered units (could be in addition to the local units). A table of UCUM units, produced specifically for ELR, is available at http://loinc.org/usage/units.</t>
    </r>
  </si>
  <si>
    <t xml:space="preserve">[Please append text in bold to end of current comment text for both NM and SN.] My comments parallel those of Clem McDonald.
Consistent with other HL7 IGs
UCUM is recommended in HL7 v2.8.1 ch 7 sect 7.4.1.6 OBX-6 Units (CWE) 00574, which says:
"Considering Version 3 direction and consistent use of V2 and V3 messages/documents within an organization, use of UCUM is strongly recommended."
</t>
  </si>
  <si>
    <t>Daniel Vreeman</t>
  </si>
  <si>
    <t>Regenstrief Institute</t>
  </si>
  <si>
    <t>Various</t>
  </si>
  <si>
    <t>The transmitted message includes appropriate billing information</t>
  </si>
  <si>
    <t>Omit</t>
  </si>
  <si>
    <t>This is not a pre-condition of the LOI message transmission, but a requirement for transmission as set forth in this I.G.  An appropriate pre-condition might be "all appropriate billing information is available within the EHR system".</t>
  </si>
  <si>
    <t xml:space="preserve">Several elements in the lab order message have been suggested (by the eDOS IG R2, Table 7-4) to convey information previously handled as Ask on Order Entry (AOE) questions to avoid sending duplicative information in the message.  However, some of the segment elements are optional, conditional, (or RE) in the lab order message but required to process the lab result.
Suggest adding a note to the Description/Comment column where applicable:  
This information may be required for processing lab results for certain lab tests.  This guide encourages trading partners to discuss whether the information is required in your health care setting.
This note is applicable to the following elements:
PID-3 Patient Identifier List, Usage:  R, SS (Social Security number)
PID-6 Mother’s Maiden Name, Usage:  Varies
PID-11 Patient Address,  Usage: C(R/RE), need address and zip code
PID-13 Phone Number – Home, Usage:  Varies
PID-14 Phone Number – Business, Usage Varies
NK1-35 Race,  Usage:  Optional, need for mother
OBR-49 Result Handling, Usage: Varies, Sender RE
PRT-5 Participation Person,  Usage:  R, need NPI 
DG1-3 Diagnosis Code, Usage:  R, need preliminary diagnosis
</t>
  </si>
  <si>
    <t>Quest Diagnostics</t>
  </si>
  <si>
    <t>freida.x.hall@questdiagnostics.com</t>
  </si>
  <si>
    <t xml:space="preserve">Constrain table HL7 0001 in LOI IG to disallow A-Ambiguous and O-Other for lab orders since normal ranges can not be calculated for these.  </t>
  </si>
  <si>
    <t>Ken McCaslin</t>
  </si>
  <si>
    <t>Kenneth.H.McCaslin@questdiagnostics.com</t>
  </si>
  <si>
    <t xml:space="preserve">The lab will indicate if and which AOEs to include with the order in their test compendium, either using paper or electronically via the “Implementation Guide: ACLA Test Compendium Framework (eDOS), Release 1, January 11, 2011”. </t>
  </si>
  <si>
    <t>This statement is a little strong because it seems to preclude general ordering and the absolute need to be hooked up to the compendium to be able to order any tests. It seems to imply a need to link to a specific lab, which is extra work and may or may not flow well in a patient setting.</t>
  </si>
  <si>
    <t>This is all getting very complicated. Why not just stick with the first 9? Cannot tell to what the OID applies -- the primary or alternate coding system?</t>
  </si>
  <si>
    <t>Table 3-3. Coding System Version ID</t>
  </si>
  <si>
    <t>The use of version IDs for coding systems adds a new burden on the receiver. The ID field now has become a very large creature. Is it really needed for the coding system used in the chapter? We need to simplify.</t>
  </si>
  <si>
    <t>General comment re: all of the data types. The explanations of data type as globally unique and non-globally unique is ugly. Is there no way to simplify this?</t>
  </si>
  <si>
    <t>3.7 Entity Identifier Pair and 3.8 3.8 HD – Hierarchic Designator</t>
  </si>
  <si>
    <t>The choice of type identifier has gotten VERY complicated. Either need a simplifying remedy at the beginning, or simplify the space.</t>
  </si>
  <si>
    <t>• MSH-3 – Sending Application 
• MSH-4 – Sending Facility 
• MSH-5 – Receiving Application
• MSH-6 – Receiving Facility 
• PID-3 – Patient Identifier List 
• ORC-2 – Placer Order Number 
• ORC-3 – Filler Order Number 
• ORC-4 – Placer Group Number 
• ORC-12 – Ordering Provider
...etc</t>
  </si>
  <si>
    <t>Just a question. Don't understand. 2.8.1.2 seems to say the items in this list must be globally unique and 2.8.1.3 section says they do not have to be.</t>
  </si>
  <si>
    <t xml:space="preserve">2.8.1.6 LAB_NB_COMPONENT (NEWBORN) – ID: 2.16.840.1.113883.9.24
This component indicates that the data type TS_3 is used in PID-7 (Date/Time of Birth) to support Newborn Screening.
Note: for the purposes of this guide Newborn is defined as up to 28 days, see Section APPENDIX D Glossary
</t>
  </si>
  <si>
    <r>
      <t xml:space="preserve">2.8.1.6 LAB_NB_COMPONENT (NEWBORN) – ID: 2.16.840.1.113883.9.24
This component indicates that the data type TS_3 is used in PID-7 (Date/Time of Birth) to support Newborn Screening. </t>
    </r>
    <r>
      <rPr>
        <b/>
        <sz val="10"/>
        <rFont val="Times New Roman"/>
        <family val="1"/>
      </rPr>
      <t xml:space="preserve">Date and time of birth may also be asked as an AOE for newborns, for whom a very accurate time of birth is critical. </t>
    </r>
    <r>
      <rPr>
        <sz val="10"/>
        <rFont val="Times New Roman"/>
        <family val="1"/>
      </rPr>
      <t xml:space="preserve">
Note: for the purposes of this guide Newborn is defined as up to 28 days, see Section APPENDIX D Glossary. </t>
    </r>
  </si>
  <si>
    <t xml:space="preserve">Why are the names of coding system and alternate coding system forbidden to be HL70353? In other places, it says those are valid code systems. </t>
  </si>
  <si>
    <t xml:space="preserve">[Please append text in bold to end of current comment text for both NM and SN.]
Consistent with other HL7 IGs
UCUM is recommended in HL7 v2.8.1 ch 7 sect 7.4.1.6 OBX-6 Units (CWE) 00574, which says:
"Considering Version 3 direction and consistent use of V2 and V3 messages/documents within an organization, use of UCUM is strongly recommended."
</t>
  </si>
  <si>
    <t xml:space="preserve">ICD codes are not very specific in many scenarios and SNOMED provides greater flexibility.  Also, ordering providers thinking is better aligned with SNOMED.  EHR are encouraged to use SNOMED for problem lists.
Seq-2 should be edited to support the decision made about this comment. </t>
  </si>
  <si>
    <t>David A Stumpf</t>
  </si>
  <si>
    <t>Has this been coordinated with the registration guides? The lab order will not be able to control what goes in the birthdate field. Some have argued to obtain the birth time of newborns as an ask at order entry question to be sure to get it.
See also my comment on Appendix 7 for HL7 Lab Test Compendium Framework:
The time of birth as well as the date of birth is required for newborns (not sure if the requirement extends to 28 days). However, for the huge mass of patients checking into clinical systems (almost all of them) there is no interest in collecting time of birth and the patient will not know it. For this reason, some in the newborn screening community don’t think they can trust the registrations systems to get it right, and ask the time of birth or the date and time as an ask at order entry question.  Should be considered as an alternative fir tests (usually within 0-7 days of birth) that need to know -- with precision -- the exact number of hours since birth.</t>
  </si>
  <si>
    <t xml:space="preserve">Therefore, the usage code X is used sparingly, while the usage code O is mostly used when the field/component is not necessary for the use case at hand. </t>
  </si>
  <si>
    <t>Very wise choice.</t>
  </si>
  <si>
    <t>Table 3-4 Items 10-19</t>
  </si>
  <si>
    <t>2.02.01</t>
  </si>
  <si>
    <t>Consistent with other HL7 IGs
UCUM is recommended in HL7 v2.8.1 ch 7 sect 7.4.1.6 OBX-6 Units (CWE) 00574, which says:
"Considering Version 3 direction and consistent use of V2 and V3 messages/documents within an organization, use of UCUM is strongly recommended."
[Please add text in bold.]</t>
  </si>
  <si>
    <t xml:space="preserve">Table 4-23 Specimen Segment </t>
  </si>
  <si>
    <t>4.05.11
Table 4-18, SEQ 11</t>
  </si>
  <si>
    <t>4.05.11
Table 4-18, SEQ 49</t>
  </si>
  <si>
    <t>4.05.15</t>
  </si>
  <si>
    <t>4.05.15 Table 4-22 (line 6)</t>
  </si>
  <si>
    <t>4.05.16 page 110</t>
  </si>
  <si>
    <t>4.05.16 pages 108-110</t>
  </si>
  <si>
    <t>4.05.06
Table 4-13, SEQ 9</t>
  </si>
  <si>
    <t>5.04 and 5.5</t>
  </si>
  <si>
    <t>5.04.06 (Table 5-8 rows NM and SN)</t>
  </si>
  <si>
    <t>5.04.07
Table HL70200 Header</t>
  </si>
  <si>
    <t>5.06.01</t>
  </si>
  <si>
    <t>1</t>
  </si>
  <si>
    <t>3.16</t>
  </si>
  <si>
    <t>4.01</t>
  </si>
  <si>
    <t>4.02</t>
  </si>
  <si>
    <t>4.05</t>
  </si>
  <si>
    <t>5</t>
  </si>
  <si>
    <t>1.01</t>
  </si>
  <si>
    <t xml:space="preserve">Not clear when and if this segment is required. We note that the specimen is implied in the test ID of most laboratory tests. Microbiology tests esp culture are the tests for which the specimens segment is most often relevant/needed. But in 2011 Part B Medicare detailed reports of the frequency of individual tests and their charges, microbiology tests accounted for 4% of test volume and cost, and if one removed urine cultures (20%  of microbiology volume), then only 3% of the test universe. Such a low percent does not justify a requirement for ordering providers to have to  enter a specimen beyond what is implied by the test name (what this specification will lead to). Therefore, we would argue that the specimen segment should NOT be required -- but only used when needed to add specificity beyond what is in the test name when needed. Alternatvely, make the specimen type field in the SPM segment conditional on tests that do not have the specimen as part of the name. </t>
  </si>
  <si>
    <t xml:space="preserve">Conformance Statements:
LOI-57: SPM-4.3 (Name of Coding System) SHALL NOT be valued with HL70353.
LOI-58: SPM-4.6 (Name of Alternate Coding System) SHALL NOT be valued with HL70353.
</t>
  </si>
  <si>
    <t xml:space="preserve">Where is the NPI?  ORC-12, ORC-17, and ORC-21 could all have an associated NPI.  It should be a requirement for the ordering provider because this is mandated by law and regulation.  Labs must submit the claim with it, if it is to be a complete claim.  </t>
  </si>
  <si>
    <t>Table 4-21</t>
  </si>
  <si>
    <t xml:space="preserve">value set for Seq-3 is
ICD-9CM
ICD-10CM
</t>
  </si>
  <si>
    <t>ICD-9CM
ICD-10CM
SNOMED CT</t>
  </si>
  <si>
    <t>23-Jul-2013 - Suggest to keep it this way as one still has to be able to support the LOI guide if one claims conformance, even though one does not (yet) support LRI.  Various certification programs could address whether one, the other, or both must be supported.</t>
  </si>
  <si>
    <t>Woodstock Health Information &amp; Technology</t>
  </si>
  <si>
    <t>When a value is asked through an Ask at Order Entry question it must be conveyed through the OBX segments as described above as these values are used for clinical interpretations rather than through a seemingly similar field in PID, NK1, or other segment.</t>
  </si>
  <si>
    <t>When a clinically relevant value is asked through an Ask at Order Entry question it must be conveyed through the OBX segments as described above as these values are used for clinical interpretations rather than through a seemingly similar field in PID, NK1, or other segment.</t>
  </si>
  <si>
    <t>The addition of "clinically relevant", allows AOE questions that could and should be populated in the standard HL7 structure to be placed there.  The restriction on mandating the value in the AOE, only applies to fields like Race where there is a potential difference between self-identified values and clinically-relevant values.</t>
  </si>
  <si>
    <t>Kathy Walsh</t>
  </si>
  <si>
    <t>Resolution Count</t>
  </si>
  <si>
    <t>Unresolved</t>
  </si>
  <si>
    <t>Changes Applied Summary</t>
  </si>
  <si>
    <t>Unapplied</t>
  </si>
  <si>
    <t>Blanks</t>
  </si>
  <si>
    <t>4.03</t>
  </si>
  <si>
    <t>3.02</t>
  </si>
  <si>
    <t>3.03</t>
  </si>
  <si>
    <t>3.05</t>
  </si>
  <si>
    <t>5.02</t>
  </si>
  <si>
    <t>5.03</t>
  </si>
  <si>
    <t>5.04</t>
  </si>
  <si>
    <t>5.05</t>
  </si>
  <si>
    <t>1.02.01</t>
  </si>
  <si>
    <t>1.03.01</t>
  </si>
  <si>
    <t>1.03.04</t>
  </si>
  <si>
    <t>2.05.02</t>
  </si>
  <si>
    <t>2.05.03</t>
  </si>
  <si>
    <t>2.05.04</t>
  </si>
  <si>
    <t>2.05.04.02</t>
  </si>
  <si>
    <t>2.05.06.02</t>
  </si>
  <si>
    <t>2.05.07.02</t>
  </si>
  <si>
    <t>2.06.02</t>
  </si>
  <si>
    <t>2.06.06</t>
  </si>
  <si>
    <t>23-Jul-2013 - Motion to accept as proposed.  Riki Merrick, Mark Jones</t>
  </si>
  <si>
    <t>2.06.06.01</t>
  </si>
  <si>
    <t>2.08.01</t>
  </si>
  <si>
    <t>2.08.01.10</t>
  </si>
  <si>
    <t>2.08.01.03</t>
  </si>
  <si>
    <t>2.08.01.06</t>
  </si>
  <si>
    <t>2.08.01.08</t>
  </si>
  <si>
    <t>2.08 
Table 4-18</t>
  </si>
  <si>
    <t>3.14.01</t>
  </si>
  <si>
    <t>3.14.02 *</t>
  </si>
  <si>
    <t>3.17.01</t>
  </si>
  <si>
    <t>3.17.02
SEQ 12</t>
  </si>
  <si>
    <t>3.18.01</t>
  </si>
  <si>
    <t>3.04.01</t>
  </si>
  <si>
    <t>3.04.01
Usage Note</t>
  </si>
  <si>
    <t>3.04-3.08</t>
  </si>
  <si>
    <t>3.06.01</t>
  </si>
  <si>
    <t>3.07 - 3.08</t>
  </si>
  <si>
    <t>4.01, 4.05.11</t>
  </si>
  <si>
    <t>4.05.01
Table 4-5, SEQ 10</t>
  </si>
  <si>
    <t>Should this fact be reflected in the "out of scope" section (2.2.2) to define this as not applying to EHR-LIS interactions within a healthcare organization? If this is the purpose of the document, why is it not in the scope of the document?</t>
  </si>
  <si>
    <t>Note: Step 4 can only be supported if MSH-16 is not ‘NE’, rather ‘AL’ or ‘SU’ is to be used, or ‘ER’, which would yield ‘UA’</t>
  </si>
  <si>
    <r>
      <t xml:space="preserve">Note that without a clearly agreed to complementary profile between trading partners, an EHR </t>
    </r>
    <r>
      <rPr>
        <sz val="10"/>
        <color indexed="10"/>
        <rFont val="Times New Roman"/>
        <family val="1"/>
      </rPr>
      <t xml:space="preserve">that is compliant with this implementation guide </t>
    </r>
    <r>
      <rPr>
        <sz val="10"/>
        <color indexed="8"/>
        <rFont val="Times New Roman"/>
        <family val="1"/>
      </rPr>
      <t xml:space="preserve">does not have to send any elements marked as an "O", nor does a receiver of a lab order </t>
    </r>
    <r>
      <rPr>
        <sz val="10"/>
        <color indexed="10"/>
        <rFont val="Times New Roman"/>
        <family val="1"/>
      </rPr>
      <t xml:space="preserve">that is compliant with this implementation guide </t>
    </r>
    <r>
      <rPr>
        <sz val="10"/>
        <color indexed="8"/>
        <rFont val="Times New Roman"/>
        <family val="1"/>
      </rPr>
      <t xml:space="preserve">have to process any elements marked as an "O". </t>
    </r>
    <r>
      <rPr>
        <sz val="10"/>
        <color indexed="10"/>
        <rFont val="Times New Roman"/>
        <family val="1"/>
      </rPr>
      <t>As a condition of compliance with this implementation guide, no</t>
    </r>
    <r>
      <rPr>
        <sz val="10"/>
        <color indexed="8"/>
        <rFont val="Times New Roman"/>
        <family val="1"/>
      </rPr>
      <t xml:space="preserve"> trading partner can mandate the other to accept any such complementary profiles to enable basic laboratory orders interfacing "out-of-the-box", </t>
    </r>
    <r>
      <rPr>
        <sz val="10"/>
        <color indexed="10"/>
        <rFont val="Times New Roman"/>
        <family val="1"/>
      </rPr>
      <t>and all trading partners compliant with this implementation guide must be able to generate and send (in the case of EHRs) and receive and process (in the case of LISs) order messages that include none of the elements marked as an "O</t>
    </r>
    <r>
      <rPr>
        <sz val="10"/>
        <color indexed="8"/>
        <rFont val="Times New Roman"/>
        <family val="1"/>
      </rPr>
      <t xml:space="preserve">." </t>
    </r>
  </si>
  <si>
    <r>
      <t>Successfully transmit laboratory order cancellation from the Provider’s</t>
    </r>
    <r>
      <rPr>
        <i/>
        <sz val="10"/>
        <rFont val="Times New Roman"/>
        <family val="1"/>
      </rPr>
      <t xml:space="preserve"> (Order Placer’s)</t>
    </r>
    <r>
      <rPr>
        <sz val="10"/>
        <rFont val="Times New Roman"/>
        <family val="1"/>
      </rPr>
      <t xml:space="preserve"> EHR system to the Laboratory’s LIS</t>
    </r>
  </si>
  <si>
    <r>
      <t xml:space="preserve">Successfully transmit laboratory order cancellation </t>
    </r>
    <r>
      <rPr>
        <sz val="10"/>
        <color indexed="10"/>
        <rFont val="Times New Roman"/>
        <family val="1"/>
      </rPr>
      <t xml:space="preserve">request </t>
    </r>
    <r>
      <rPr>
        <sz val="10"/>
        <rFont val="Times New Roman"/>
        <family val="1"/>
      </rPr>
      <t>from the Provider’s</t>
    </r>
    <r>
      <rPr>
        <i/>
        <sz val="10"/>
        <rFont val="Times New Roman"/>
        <family val="1"/>
      </rPr>
      <t xml:space="preserve"> (Order Placer’s)</t>
    </r>
    <r>
      <rPr>
        <sz val="10"/>
        <rFont val="Times New Roman"/>
        <family val="1"/>
      </rPr>
      <t xml:space="preserve"> EHR system to the Laboratory’s LIS</t>
    </r>
  </si>
  <si>
    <t>2.08</t>
  </si>
  <si>
    <t>2.03</t>
  </si>
  <si>
    <t>2.01</t>
  </si>
  <si>
    <t>Clement J. McDonald</t>
  </si>
  <si>
    <t>NLM/NIH</t>
  </si>
  <si>
    <t>When discussing the LOI_RC_COMPONENT, I was under the impression that we were making OBR-28/PRT optional based on the usage of this optional profile. Is this correct? If so, this should be removed from in scope and section 4.5.11.1 and the description of OBR-28 need to be updated.</t>
  </si>
  <si>
    <t>What does it mean to "generate the laboratory requisition"? Does this imply the ability to group orders? To print a paper requisition? What functionality is assumed to exist?</t>
  </si>
  <si>
    <t>Note that if there is no need to relate the additional order to the specimen associated with a prior order, the regular new order must be followed.</t>
  </si>
  <si>
    <t>23-Jul-2013 - Motion to accept the first two suggestions and leave the sentence starting with "Neither..." unchanged.  "Note that without a clearly agreed to complementary profile between trading partners, an EHR that is compliant with this implementation guide does not have to send any elements marked as an "O", nor does a receiver of a lab order that is compliant with this implementation guide have to process any elements marked as an "O".  Neither trading partner can mandate the other to accept any such complementary profiles to enable basic laboratory orders interfacing "out-of-the-box". "  Riki Merrick, Scott Robertson</t>
  </si>
  <si>
    <t>2.8.1</t>
  </si>
  <si>
    <t>23-Jul-2013  Motion to accept subject to V2.8.1 approval on this text.  Freida Hall, Riki Merrick</t>
  </si>
  <si>
    <t>23-Jul-2013 Motion to accept as proposed.  Riki Merrick, Mark Jones</t>
  </si>
  <si>
    <t>23-Jul-2013 - Motion to accept as proposed.  Mark Jones, Cindy Johns</t>
  </si>
  <si>
    <t>23-Jul-2013 - Motion to accept as proposed.  Riki Merrick, Bob Yencha</t>
  </si>
  <si>
    <t>23-Jul-2013 - Motion to replace the current pre-condition with "all appropriate billing information is available within the EHR system".  Bob Dieterle, Riki Merrick.</t>
  </si>
  <si>
    <t>23-Jul-2013 - Motion to accept as proposed.  Scott Robertson, Freida Hall</t>
  </si>
  <si>
    <t>CWE-8 is C(RE/X) where the condition is dependent on an optional component (CWE-6). Is that allowed? That really requires a conformant system to support CWE-4, 6 and 8.</t>
  </si>
  <si>
    <t>The usage note for CWE mentions "alternate code" which are optional for this data type. I think this refernce should be removed.</t>
  </si>
  <si>
    <t>What use is expected for CWE_CR-9 (original text)? Given that at least one code is required, how would a receiving system expect to use the original text. For the sake of simplifying life for vendors, can this become optional</t>
  </si>
  <si>
    <t xml:space="preserve">The Use Case requirements are directed at laboratory test orders between an EHR-S and a Laboratory Information System (LIS) in different organizational entities, e.g., different corporate structure, ownership or governance. </t>
  </si>
  <si>
    <t xml:space="preserve">When describing the cardinality of a data element, does a sending system have to have the ability to support sending upto the maximum number of repetitions? For example for a cardinality of [1..4], does the sending system have to capable of sending all 4 repetitions? Does the receiving system need to be able to store at least that many repetitions? This should be clarified in the description. If so, then testing of an unlimited data element is not possible.  </t>
  </si>
  <si>
    <t>Does the scenario 2 need to exist given that an EMR initiated add on orders are treated no differently than scenario 1.</t>
  </si>
  <si>
    <t>A scenario should be developed for where the lab initiates a new order. This would cover a lab initiated reflex.</t>
  </si>
  <si>
    <t>A scenario should be developed for where the EHR updates an existing order with specimen information.</t>
  </si>
  <si>
    <t>Defining the set of information from the laboratory order that may be included in the corresponding test result (echo back). The implementation guide should accommodate, though not require, standard practice when it exceeds the minimal regulatory requirements.</t>
  </si>
  <si>
    <t>Where is this done in the IG?</t>
  </si>
  <si>
    <t>Laboratory Order Placer (i.e., Ordering Provider) may designate other non-order placers to receive results.</t>
  </si>
  <si>
    <t>What is the use case for sending an NK1 sergment? What lab workflow does this support? In our experience Next of Kin information is not required for billing purposes or for completion of lab results.  This segment should have a usage of "O" or only be required as part of the Public Health profile. In particular, how is NK1-11 (Job Code) required by a lab?</t>
  </si>
  <si>
    <t>What is the use case for PV1-22 (Courtesy Code)? Is this data that the ordering provider is expected to know? Will this be derived from either the patient insurance or an agreement between the sending and receiving systems? Is this value derivable by the receiving system based on data in the message? This field should have a usage of "O".</t>
  </si>
  <si>
    <t>Condition Predicate: If ORC-1 is ‘PO’.</t>
  </si>
  <si>
    <t>Condition Predicate: If ORC-1 is ‘OP’.</t>
  </si>
  <si>
    <t>ORC-30</t>
  </si>
  <si>
    <r>
      <rPr>
        <sz val="12"/>
        <color indexed="8"/>
        <rFont val="Times New Roman"/>
        <family val="1"/>
      </rPr>
      <t xml:space="preserve">An EHR system has the ability to </t>
    </r>
    <r>
      <rPr>
        <sz val="12"/>
        <rFont val="Times New Roman"/>
        <family val="1"/>
      </rPr>
      <t>manage a laboratory order, including generating the laboratory requisition and sending it to a laboratory.</t>
    </r>
  </si>
  <si>
    <t>The word "if" implies that there is an alternative to the "regular new order" scenario. I'm not sure what this is. I think this line can be removed from the IG.</t>
  </si>
  <si>
    <t>EIP-2 – Specimen ID</t>
  </si>
  <si>
    <t>SPM-2 – Specimen ID</t>
  </si>
  <si>
    <t>This component indicates that the test can be identified using the placer order number or using the filler order number. No additional information is necessary since either identifier on its own is unique.</t>
  </si>
  <si>
    <t>This component indicates that the test can be identified using the placer order number. No additional information is necessary since either identifier on its own is unique.</t>
  </si>
  <si>
    <t>Seems like we should remove mention of the "filler ID" in the order IG as the placer system doesn't control this ID.</t>
  </si>
  <si>
    <t>OBR-22 has a usage of "X" and should be removed from this section as it cannot be sent in a order message</t>
  </si>
  <si>
    <t>OBX-19 is optional, should it be removed from this section?</t>
  </si>
  <si>
    <t>By definition, an oral request is not recorded in the EMR, how will the EMR know what time that oral request was made. This restriction on ORC-15 should be removed.</t>
  </si>
  <si>
    <r>
      <t>LOI-48:</t>
    </r>
    <r>
      <rPr>
        <sz val="12"/>
        <rFont val="Times New Roman"/>
        <family val="1"/>
      </rPr>
      <t xml:space="preserve"> The value of OBR-3 (Filler Order Number) </t>
    </r>
    <r>
      <rPr>
        <b/>
        <sz val="12"/>
        <rFont val="Times New Roman"/>
        <family val="1"/>
      </rPr>
      <t>SHALL</t>
    </r>
    <r>
      <rPr>
        <sz val="12"/>
        <rFont val="Times New Roman"/>
        <family val="1"/>
      </rPr>
      <t xml:space="preserve"> </t>
    </r>
    <r>
      <rPr>
        <b/>
        <sz val="12"/>
        <rFont val="Times New Roman"/>
        <family val="1"/>
      </rPr>
      <t>NOT</t>
    </r>
    <r>
      <rPr>
        <sz val="12"/>
        <rFont val="Times New Roman"/>
        <family val="1"/>
      </rPr>
      <t xml:space="preserve"> be valued identical to another instance of OBR-3 (Filler Order Number) in the message.</t>
    </r>
  </si>
  <si>
    <t>The placing system cannot guarantee that uniqueness of OBR-3. The value sent by the LIS should be returned regardless of the uniqueness of the filler ID.</t>
  </si>
  <si>
    <t>For an OBX that reflects an actual result for the test requested, rather than including additional information such as ask at order entry responses, OBX-14 (Date/Time of the Observations should be identical to OBR-7 (Observation Date/Time).</t>
  </si>
  <si>
    <t>When would "an actual result" be sent in an LOI message other than with the prior result component? This comment should be removed or restricted to AOEs.</t>
  </si>
  <si>
    <t>n/a</t>
  </si>
  <si>
    <t>The eDOS workgroup suggests that we provide guidance and examples on how to send AOE data where a single question has multiple answers. In that case, we expect that multiple OBX segments will be sent with the same OBX-3 value but an incrementing OBX-4 value. OBX-5 should not repeat. Alternatively, allow repeating of OBX-5 to send multiple answers.</t>
  </si>
  <si>
    <t>Does this guide have guidance on whether or not the LRI result message should echo back any AOE values sent in the order message?</t>
  </si>
  <si>
    <t xml:space="preserve">See #21 - also provide clarity that this is the optional Application Acknowledge </t>
  </si>
  <si>
    <t>To ensure that end-to-end acknowledgement of delivery is available where appropriate, both the sender and receiver must support all values from Table HL70155 in MSH-16 (Application Acknowledgment Type). However, full application acknowledgement is not required at this time.</t>
  </si>
  <si>
    <t>This seems at odds with the descriptions in the scenarios. All values are not required to be supported for MSH-16. Also, application level acknowledgements are required by this document.</t>
  </si>
  <si>
    <t>8
13</t>
  </si>
  <si>
    <t>2.02</t>
  </si>
  <si>
    <t>2.05.01</t>
  </si>
  <si>
    <t>2.05.05</t>
  </si>
  <si>
    <t>2.08.01.04</t>
  </si>
  <si>
    <t>2.08.01.07</t>
  </si>
  <si>
    <t>3.03.01</t>
  </si>
  <si>
    <t>3.03.03</t>
  </si>
  <si>
    <t>3.03.05</t>
  </si>
  <si>
    <t>30-Jul-2013 Motion to not accept this because the last 3 bullets and the following two paragraphs drive the uniqueness of what defines an add-on order code. By David Burgess, Riki Merrick.</t>
  </si>
  <si>
    <t>30-Jul-2013 Motion to remove this bullet from this guide and make sure it is in the Behavior Guide by Craig Newman, seconded by Bob Dieterle</t>
  </si>
  <si>
    <t>6-Aug-2013 Motion to indicate that the different profiles are identifing when a OID is used versus other identifiers. By David Burgess, seconded by Riki Merrick</t>
  </si>
  <si>
    <t>6-Aug-2013 see item #1</t>
  </si>
  <si>
    <t>What is the use case for sending ORC-20 given that there is a pre-condition described in section 2.5.2 for the placing system to perform all necessary checks for medical necessity, eligibility and pre-authorizations? Given that the support of ORC-20 introduces complexity for supporting ORC-26 for which there is no described use case, we suggest both ORC-20 and 26 become optional.</t>
  </si>
  <si>
    <t>ORC-15 (Order Effective Date/Time) should reflect the date/time that the oral request was made, not when the electronic order was provided.</t>
  </si>
  <si>
    <t>Document to support changes proposed item 41</t>
  </si>
  <si>
    <t>Documents to define the New Born Screen 
requirement of only needing the birth 
time for a max of 1 week
Item # 38</t>
  </si>
  <si>
    <t>#21</t>
  </si>
  <si>
    <t>#20</t>
  </si>
  <si>
    <t>30-Jul-2013 see 18</t>
  </si>
  <si>
    <t>4
0</t>
  </si>
  <si>
    <t>2
0</t>
  </si>
  <si>
    <t>#8</t>
  </si>
  <si>
    <t>#18</t>
  </si>
  <si>
    <t>4
0
0</t>
  </si>
  <si>
    <t>4
1
3</t>
  </si>
  <si>
    <t>See #21</t>
  </si>
  <si>
    <t>8-Aug-2013 - Motion to accept as proposed, Riki Merrick, Kathy Walsh</t>
  </si>
  <si>
    <t xml:space="preserve">See #21 </t>
  </si>
  <si>
    <t>See #21 -</t>
  </si>
  <si>
    <t>1-Aug-2013 see item #20</t>
  </si>
  <si>
    <t>25-Jul-2013 - Motion to adjust the wording in 1.1 to "The Use Case requirements are directed at laboratory test orders between an Ambulatory Provider’s EHR-S and a Laboratory’s Laboratory Information System (LIS) in different organizational entities, e.g., different corporate structure, ownership or governance." and remove "in different organization".  Craig Newman, Ken McCaslin</t>
  </si>
  <si>
    <t xml:space="preserve">6-Aug-2103 Motion to add clarity to this area "The receiver that does not support the profile shall reject the message if not addressed by partner agreements". Add a section in 1.3.1 that says "The  receiver that does not support the profile shall reject the message  if not addressed by partner agreements". by Mark Jones Seconded by David Burgess
</t>
  </si>
  <si>
    <t>Hold for Clem to join on 13-Aug-2013
13-Aug-2013 - Motion version in the coded data types optional in CWE data types (.7 &amp;.8) and the flavors and CNE data type by Craig Newman, seconded Clem McDonald</t>
  </si>
  <si>
    <t>Withdraw</t>
  </si>
  <si>
    <t>13-Aug-2013 - Withdrawn by Clem</t>
  </si>
  <si>
    <t>13-Aug-2013 - Motion to change the usage to C(RE/O). By Clem McDonald seconded by Mark Jones.</t>
  </si>
  <si>
    <t>6-Aug-2013 Motion to add "Trading partners need to agree on the required profile, either NG or GU." in addition to item specified in #33 by David Burgess, seconded by Mark Jones.</t>
  </si>
  <si>
    <t>6-Aug-2013 - Motion to make NPI a recommended data set for ORC-12/OBR-16 and ORC-21, however, we are not providing guidance on optional fields and will have no guidance on ORC-17. Riki Merrick second by Mark Jones.</t>
  </si>
  <si>
    <t>6-Aug-2013 Motion to agree that OID needs to be provided. David Burgess, seconded by Riki Merrick</t>
  </si>
  <si>
    <t>Hans Buitendijk/Ken McCaslin</t>
  </si>
  <si>
    <t>Grouped Items</t>
    <phoneticPr fontId="0" type="noConversion"/>
  </si>
  <si>
    <t>No</t>
    <phoneticPr fontId="0" type="noConversion"/>
  </si>
  <si>
    <t>No</t>
    <phoneticPr fontId="0" type="noConversion"/>
  </si>
  <si>
    <t>No</t>
    <phoneticPr fontId="0" type="noConversion"/>
  </si>
  <si>
    <t>30-Jul-2013 - Motion to change this  "While a method of identifying result copies has been provided in this specification, labs are not obligated to comply with result copy requests, when the lab is unable to validate the end point." and delete these "Ordering providers and labs shall separately agree upon the details of supporting such requests. When supported by both parties, the Ordering Provider shall include the required identifying information of the colleagues that the provider would like to receive the patient’s results." and replace with " " by Bob Dieterle, David Burgess</t>
  </si>
  <si>
    <t>30-Jul-2013 Motion to add this bullet below the item listed here "Requisitions are defined by laboratory practice and their exact instantiation is determined by trading partners agreement." by Bob Dieterle, Mark Jones</t>
  </si>
  <si>
    <t>6-Aug-2013 - Motion to remove LOI-55 and support document provided with edits as defined in attached file called:CE_Change_20130806.doc. By Eric Haas Second by Mark Jones.</t>
  </si>
  <si>
    <t>6-Aug-2013 - Motion to added to the XTN- 6, 7, 8, and 12 in section 3.20 to add "FX" to all of them. Riki Merrick, seconded by Freida Hall.</t>
  </si>
  <si>
    <t>See # 42</t>
  </si>
  <si>
    <t xml:space="preserve">8-Aug-2013 - CWE.9 is defined as "Original Text is used to convey the text that was the basis for coding." 
15-Aug-2013 - For all flavors of CWE, field.9 (original text) where the usage is RE, additional guidance on how it will be populated will be added to usage notes and how it is used in behavior guide (requirements for consuming and storing). Bob Dieterle, David Burgess
</t>
    <phoneticPr fontId="0" type="noConversion"/>
  </si>
  <si>
    <t>added as a bullet in 1.4.1, changed "the profile" to "a profile" for clarity. Also suggest that this statement is better suited to be placed with the Conformance section, not 1.3.1 which is conventions. See Editors suggestion at 2.8</t>
  </si>
  <si>
    <t>Bob Yencha will craft the note for review.</t>
  </si>
  <si>
    <t>8-Aug-2013 - Motion to remove the last sentence in the Usage note for CWE. Caroline Rosin, Arlen Dominek</t>
  </si>
  <si>
    <t>13-Aug-2013 - Motion to support the statement "Use of UCUM is recommended as the units when the data type in OBX-2 is NM or SN". By Riki Merrick seconded by Les Keepper</t>
    <phoneticPr fontId="0" type="noConversion"/>
  </si>
  <si>
    <t>Yes</t>
    <phoneticPr fontId="0" type="noConversion"/>
  </si>
  <si>
    <t>1-Aug-2013 - Motion to remove this portion of the paragraph " either using paper or electronically via the “Implementation Guide: ACLA Test Compendium Framework (eDOS), Release 1, January 11, 2011”. The eDOS implementation guide uses the OM1-31 (Observations Required to Interpret this Observation) to indicate which Ask at Order Entry questions to use upon ordering the test and specimen collection. Note that each instance in the OM1-31 (Observations Required to Interpret this Observation) represents a single AOE question. " then add to end of the first paragaph " The lab will indicate if and which AOEs to include with the order in their test compendium." by Craig Newman, seconded David Burgess</t>
  </si>
  <si>
    <t>6-Aug-2013 Motion to accept as written David Burgess, seconded by Arlen Dominek</t>
  </si>
  <si>
    <t>Change the usage of what? The SPM in the message structure? Which message?</t>
    <phoneticPr fontId="0" type="noConversion"/>
  </si>
  <si>
    <t>Note that NPI on ORC-21 is for org and is required in PH profile, but NPI are not required for all locations, should the PH profile change to "RE"?</t>
  </si>
  <si>
    <t xml:space="preserve">See the new bullet in section 1.3 Conventions. </t>
  </si>
  <si>
    <t>Follow-up with NIST regarding testing regarding Scenario's in this case 1 versus 2</t>
  </si>
  <si>
    <t>7
12
10</t>
    <phoneticPr fontId="0" type="noConversion"/>
  </si>
  <si>
    <t xml:space="preserve">
Bob Dieterle to bring back proposal on 8-Aug-2013</t>
    <phoneticPr fontId="0" type="noConversion"/>
  </si>
  <si>
    <t>8-Aug-2013 - Motion to make CWE-8 "O" (optional) - Riki Merrick, Les Keepper
8-Aug-2013 - Motion that where there is a conditional usage based on an optional item, we note that the conditional requirements are not testable but logically necessary. Bob Yencha, Kathy Walsh
13-Aug-2013 Motion to accept the statement made in the 5th bullet in conventions is acceptable as written by Bob Yencha. Riki Merrick by Mark Jones</t>
  </si>
  <si>
    <t>6-Aug-2013 Motion to accept as written, note that 2.8.1.4. is specific for placer, therefore do not need filler. The last sentence should read "No additional information is necessary since the identifier on its own is unique."by Craig Newman, seconded by Riki Merrick.</t>
  </si>
  <si>
    <t>persuasive with mod</t>
  </si>
  <si>
    <t>6-Aug-2013 - Motion to change the following sentence to read "This profile requires that all date/time fields indicated below when populated carry a time zone offset", review other lab component profiles to add comments to be consistent with this fix. by David Burgess, seconded by Riki Merrick</t>
  </si>
  <si>
    <t>6-Aug-2013 - see #194</t>
  </si>
  <si>
    <t>6-Aug-2013 - Thank you for the kind words.</t>
  </si>
  <si>
    <t>30-Jul-2013 - Motion to remove application acknowledgements. By David Burgess, Mark Jones
1-Aug-2013 - Motion by David Burgess and seconded Mark Jones to reopen this discussion.
1-Aug-2013 Motion to make Application Acknowledgements optional profile in this guide.  By David Burgess and seconded by Bob Dieterle.
Notes: There would be a new profile that will be added to be included in MSH-21 and will be provided after the MSH table.</t>
    <phoneticPr fontId="0" type="noConversion"/>
  </si>
  <si>
    <t>Yes</t>
    <phoneticPr fontId="0" type="noConversion"/>
  </si>
  <si>
    <t>13-Aug-2013 - Withdrawn by Clem</t>
    <phoneticPr fontId="0" type="noConversion"/>
  </si>
  <si>
    <t>13-Aug-2013 - Withdrawn by Clem</t>
    <phoneticPr fontId="0" type="noConversion"/>
  </si>
  <si>
    <t>23-Jul-2013 - Motion to have the editor review all A-T and address them or refer back to the team for further disposition.  Riki Merrick, Bob Yencha</t>
    <phoneticPr fontId="0" type="noConversion"/>
  </si>
  <si>
    <t>Updates completed</t>
    <phoneticPr fontId="39" type="noConversion"/>
  </si>
  <si>
    <t>CWE_CR1-6 and -8 are conditional where the condition is dependent on an optional component (CWE_CR1-4). Is that allowed? That really requires a conformant system to support CWE_CR1-4, 6 and 8.</t>
    <phoneticPr fontId="0" type="noConversion"/>
  </si>
  <si>
    <t>CWE_CRE1-6 and -8 are conditional where the condition is dependent on an optional component (CWE_CRE1-4). Is that allowed? That really requires a conformant system to support CWE_CRE1-4, 6 and 8.</t>
    <phoneticPr fontId="0" type="noConversion"/>
  </si>
  <si>
    <t>CWE_CRE1-5 is conditional while CWE_CR1-5 is optional. It seems like these should be synced up. Optional seems appropriate.</t>
    <phoneticPr fontId="0" type="noConversion"/>
  </si>
  <si>
    <t>15-Aug-2013 - see # 196</t>
    <phoneticPr fontId="0" type="noConversion"/>
  </si>
  <si>
    <t>Yes</t>
    <phoneticPr fontId="0" type="noConversion"/>
  </si>
  <si>
    <t>23-Jul-2013 - Replace note with "Note: Step 4 can only be supported if MSH-15 is not ‘NE’ in the initial order message, rather ‘AL’ or ‘SU’ is to be used."  Add this note to other sequence diagrams and clarify for MSH-16 as well.
30-Jul-2013 - Bob Dieterle will bring back a proposal - 6 Aug 2013
20-Aug-2013-we will follow on this on 27-Aug-2013</t>
  </si>
  <si>
    <t xml:space="preserve">20-Aug-2013 - Recommend that CX_GU.3 be "O" also apply to CX_NG.3. Hans Buitendijk, seconded by Mark Jones. </t>
  </si>
  <si>
    <t>20-Aug-2013 - Recommend to accept as written. By Freida Hall, seconded Hans Buitendink</t>
  </si>
  <si>
    <t>20-Aug-2013 - Motion to provide language that encourages that the Assigning Authority is provided, however we believe we were cautioned with making it stronger than RE. By Hans Buitendijk seconded Cindy Johns
Note: we did check the LRI IG and this is in sync with that document.</t>
  </si>
  <si>
    <t>20-Aug-2013- Withdrawn by Freida Hall</t>
  </si>
  <si>
    <t>20-Aug-2013 - Motion to find this not persausive because of the definition in the underlying standards regarding EI.1 and how it relates to EI.3 and EI.4. by Hans Buitendijk, seconded by Craig Newman</t>
  </si>
  <si>
    <t>20-Aug-2013 - Rob Snelick and Sara Stewart will provide example of what they are intending by 27-Aug-2013</t>
  </si>
  <si>
    <t>20-Aug-2013 see #53</t>
  </si>
  <si>
    <t>20-Aug-2013-Motion to make this not persasive. Craig Newman, Seconded by Freida Hall</t>
  </si>
  <si>
    <t>22-Aug-2013-Motion to make RE part of PH profile when XAD is used relative to the patient, otherwise O-RE to ensure FIPS-6-4 is used. Mark Jones, Scott Robertson</t>
  </si>
  <si>
    <t>22-Aug-2013-Motion to include a note to clarify that if all XAD components are blank while the field using XAD is required that the trading partners need to resolve what components should still be valued and how, or agree to another process.  Freida Hall, David Burgess</t>
  </si>
  <si>
    <t>22-Aug-2013- Motion to find persuasive.  David Burgess, Craig Newman  If accepted need to ask ELR to adjust accordingly.  Whatever the outcomed, we need to be consistent</t>
  </si>
  <si>
    <t>22-Aug-2013 - Motion to find this persuasive.  Ken McCaslin, Kathy Walsh
Motion to allow NPI or local identifier sets on ORC-12, OBR-16, OBR-28, PRT-5 and make XCN-1 R for both GU and NG.  Craig Newman, No second.</t>
  </si>
  <si>
    <t xml:space="preserve">22-Aug-2013 - Given resolution of #61 there is not an "empty" issue, something will valued.  Motion to find persuasive to change XCN_NG.9 to C(R/X).  Mark Jones, Ken McCaslin
</t>
  </si>
  <si>
    <t>22-Aug-2013 - Motion to this not persuasive.  Caroline Rosin, Freida Hall</t>
  </si>
  <si>
    <t>using XON_NG.9 as RE one can end up with an identifier that has no assigning authori+M85ty at all listed - is that the intent? The thought of NG was to have at least the namespace filled in to get folks used to having assiging authorities?</t>
  </si>
  <si>
    <t>22-Aug-2013 - Motion to make XPN_1.2 and XPN_1.7 conditional: C(R/X) CP - If XPN_1.1 is not valued ' "" '.  Caroline Rosin, Freida Hall</t>
  </si>
  <si>
    <t>22-Aug-2013 - Motion to find this persuasive.  Caroline Rosin, Mark Jones</t>
  </si>
  <si>
    <t>22-Aug-2013 - Considering to make this completely optional.  Need more input.</t>
  </si>
  <si>
    <t>22-Aug-2013 - Motion to find persuasive.  Freida Hall, Sarah Stewart  Only the one in the prior result block.</t>
  </si>
  <si>
    <t>22-Aug-2013 - Caroline to check with Riki whether she meant XON_NG.6 or something else.
27-Aug-2013 - Meant XON_NG.6.  Motion to change C(RE/X) to C(R/X).  Riki Merrick, Les Keepper</t>
  </si>
  <si>
    <t>Ken McCaslin to fwd info to editor (Bob Y).  Ken provided pediatrician .pdf that states 1 week or less, but unclear how it did that.</t>
  </si>
  <si>
    <t xml:space="preserve">6-Aug-2013 Motion to update the date correctly based on information that Clem provided to Ken, but otherwise no other changes. Need changes made to 2.8.1.6 and the glossary. By Clem McDonald, seconded by Mark Jones
26-Aug-2013 Clarified that this means: This component indicates that the data type TS_3 is used in PID-7 (Date/Time of Birth) to support Newborn Screening. Date and time of birth may also be asked as an AOE for newborns, for whom a very accurate time of birth is critical. 
Note: for the purposes of this guide Newborn is defined as up to 7 days according to [source reference]. </t>
  </si>
  <si>
    <t>26-Aug-2013 - Motion to change the document format from a condition predicate format to an enumeration format as described in Alternative 1 in the document attached for "conditions" related to MSH-21.  Include all elements into the scope of profile components.  Rob Snelick, Bob Yencha</t>
  </si>
  <si>
    <t>27-Aug-2013 - Motion to find this persuasive and include SHG/SGT around the OML Prior Result group.  Ken McCaslin, Riki Merrick  We need to get SGH/SGT into V2.8.1 as a technical correction to OML.  In V2.8.1 they would be optional while in IG they have to be mandatory.</t>
  </si>
  <si>
    <t>27-Aug-2013 - Motion to find this non-persuasive and leave the reason for cancellation out of the Speciment when using LOI.  Ken McCaslin, Cindy Johns</t>
  </si>
  <si>
    <t>27-Aug-2013 - This question needs to be taken up by Chapter 2 first to determine how to explicitly express an unknown timezone.  David will pursue this further.</t>
  </si>
  <si>
    <t>Ballot items #78, #79</t>
  </si>
  <si>
    <t>29-Aug-2013 - Motion to find not persuasive as it is not related to PID-31.  Bob Dieterle, Eric Haas</t>
  </si>
  <si>
    <t>29-Aug-2013 - Intent is human, only reason is to support for situations like rabbies in animals infecting humans.  Include as usage note on the field to clarify this is very focused, not full veterinary.  Motion to find persuasive with usage note to clarify the focus per prior note.  Eric Haas, Mark Jones</t>
  </si>
  <si>
    <t>29-Aug-2013 - Motion to change to TS_3.  Freida Hall, Eric Haas  ELR will follow suit</t>
  </si>
  <si>
    <t>29-Aug-2013 - Motion to make PID-30 RE and PID 29 C(RE/X).  Riki Merrick, Craig Newman</t>
  </si>
  <si>
    <t>29-Aug-2013 - See comment #78 / #79</t>
  </si>
  <si>
    <t>Need info on SGH and SGT to complete the entries.</t>
  </si>
  <si>
    <t>2013-09-03 Motion to find non-persuaive; see #78 by Bob Yencha, Riki Merrick.</t>
  </si>
  <si>
    <t>2013-09-03 Withdrawn</t>
  </si>
  <si>
    <t>See # 103</t>
  </si>
  <si>
    <t>V2.8.1</t>
  </si>
  <si>
    <t>2013-09-03 Motion to pre-adopt V2.7.1 CWE data type for PV1-22 by Bob Dieterle, second by Riki Merrick.</t>
  </si>
  <si>
    <t>See # 104</t>
  </si>
  <si>
    <t>Motion to find persuasive by Bob Yencha, second by Riki Merrick.</t>
  </si>
  <si>
    <t>Bob Yencha - typo GT1-3 cardinality should be [1..1]</t>
  </si>
  <si>
    <r>
      <t xml:space="preserve">2013-09-03 Motion to find persuasive with mod with edit below by Caroline Rosin, second by Sheryl Taylor.  
LOI-35: If GT1-21 (Guarantor Organization Name) is valued ‘ “” ‘ </t>
    </r>
    <r>
      <rPr>
        <sz val="10"/>
        <color rgb="FFFF0000"/>
        <rFont val="Times New Roman"/>
        <family val="1"/>
      </rPr>
      <t>then</t>
    </r>
    <r>
      <rPr>
        <sz val="10"/>
        <rFont val="Times New Roman"/>
        <family val="1"/>
      </rPr>
      <t xml:space="preserve"> GT1-3 (Guarantor Name) SHALL NOT be valued ' "" ' </t>
    </r>
  </si>
  <si>
    <t>Discuss with Hans.</t>
  </si>
  <si>
    <t xml:space="preserve">2013-09-03 Motion to find persuasive by Riki Merrick, second by Bob Yencha. </t>
  </si>
  <si>
    <t>ORC-26 Value set HL70552
ORC-26 is 'C' in base standard so cannot change to 'O'
C(O/O) not appropriate
Motion to add Value Set HL70552 - Advanced beneficiary notice override reason  in ORC-26 and also add in Section 5.6 HL7 User Defined Tables with no suggested values by Riki Merrick, second by Cindy Johns.</t>
  </si>
  <si>
    <t>Ballot item #113 (ORC-21 document from Riki Merrick)</t>
  </si>
  <si>
    <t>Vote not recorded here, see item 78</t>
  </si>
  <si>
    <t>x</t>
  </si>
  <si>
    <t>Punchlist item</t>
  </si>
  <si>
    <t>22-Aug-2013 - Motion to make XPN-3 and XPN-4 conditional: C(RE/X) CP-If XPN-1 and XPN-2 are both not valued.  Freida Hall, Scott Robertson
5-Sept-2013 - Motion to reopen - Caroline Rosin, Bob Yencha
5-Sept-2013 - motion to change the CP for XPN-3 and -4 to "If XPN-1 (Family Name) or XPN-2 (Given Name) is valued." Caroline Rosin, Hans Buitendijk</t>
  </si>
  <si>
    <t>0
0
0</t>
  </si>
  <si>
    <t>0
0
1</t>
  </si>
  <si>
    <t>10
17
16</t>
  </si>
  <si>
    <t xml:space="preserve">22-Aug-2013 - Need a larger group to discuss.
5-Sep-2013 - Motion to create Billing Profile as proposed with mod, mod is to not include NK1 and DG1; the profile would be required for the current use case  - Hans Buitendijk, David Burgess
</t>
  </si>
  <si>
    <t xml:space="preserve">
0</t>
  </si>
  <si>
    <t xml:space="preserve">
3</t>
  </si>
  <si>
    <t xml:space="preserve">
14</t>
  </si>
  <si>
    <t xml:space="preserve">
0</t>
  </si>
  <si>
    <t xml:space="preserve">
7</t>
  </si>
  <si>
    <t xml:space="preserve">
18</t>
  </si>
  <si>
    <t>5-Sep-2013 - see #80</t>
  </si>
  <si>
    <r>
      <t>27-Aug-2013 - Will invite a representative from CLIA to clarify what is actually required to be able to communicated vs. nice to have.
5-Sep-2013 Motion to find this not persuasive with mod, OBR-28 to become RE for both sender and receiver, also change PRT segment to C(R/O) for both sender and receiver</t>
    </r>
    <r>
      <rPr>
        <b/>
        <sz val="10"/>
        <rFont val="Times New Roman"/>
        <family val="1"/>
      </rPr>
      <t xml:space="preserve"> (NEED CP</t>
    </r>
    <r>
      <rPr>
        <sz val="10"/>
        <rFont val="Times New Roman"/>
        <family val="1"/>
      </rPr>
      <t>); also add comments that sender and receiver must also support PRT where PRT-4 is 'RCT' - Bob Dieterle, Les Keepper</t>
    </r>
  </si>
  <si>
    <t>2013-09-03 Discussion:  In Person reslution; Used to contact responsible party for minor and public health.
5-Sep-2013 - pickup on Tuesday
10-Sep-2013 - motion to find non-persuasive, Craig Newman, Hans Buitendijk</t>
  </si>
  <si>
    <t xml:space="preserve">
14</t>
  </si>
  <si>
    <t xml:space="preserve">
0</t>
  </si>
  <si>
    <t xml:space="preserve">
1</t>
  </si>
  <si>
    <r>
      <t xml:space="preserve">2013-09-03 Discussion:  Discount might be pre-determined and known to the ordering provider.  Pending resolution of V2.8.1 for Usage and also decision to create Billing Profile in LOI IG.  </t>
    </r>
    <r>
      <rPr>
        <b/>
        <sz val="10"/>
        <color rgb="FFFF0000"/>
        <rFont val="Times New Roman"/>
        <family val="1"/>
      </rPr>
      <t xml:space="preserve">Discuss with Hans.  Also see #204, similar/related issue.
</t>
    </r>
    <r>
      <rPr>
        <sz val="10"/>
        <rFont val="Times New Roman"/>
        <family val="1"/>
      </rPr>
      <t>10-Sep-2013 - Motion to split vote/actions -
1) Change the CP to read "If PV1.20 (Financial Class) is not ‘T’ (Third Party)" - Hans Buitendijk, Bob Dieterle
2) Change Usage as proposed (V2.8.1 dependent) - Hans Buitendijk, Craig Newman</t>
    </r>
  </si>
  <si>
    <t xml:space="preserve">
0
4</t>
  </si>
  <si>
    <t xml:space="preserve">
1
7</t>
  </si>
  <si>
    <t xml:space="preserve">
14
5</t>
  </si>
  <si>
    <r>
      <t xml:space="preserve">2013-09-03 Discussed, feel they are two separate concepts.  </t>
    </r>
    <r>
      <rPr>
        <sz val="10"/>
        <color rgb="FFFF0000"/>
        <rFont val="Times New Roman"/>
        <family val="1"/>
      </rPr>
      <t xml:space="preserve">Discuss with Hans; may also impact billing profile.
</t>
    </r>
    <r>
      <rPr>
        <sz val="10"/>
        <rFont val="Times New Roman"/>
        <family val="1"/>
      </rPr>
      <t>10-Sep-2013 Motion to make the usage optional. Hans Buitendijk, Mark Jones</t>
    </r>
  </si>
  <si>
    <t xml:space="preserve">
1</t>
  </si>
  <si>
    <t xml:space="preserve">
8</t>
  </si>
  <si>
    <t>See #124, same request (expand XTN).</t>
  </si>
  <si>
    <t>See #133, Same request to expand XTN.</t>
  </si>
  <si>
    <t>Covered in A-T sweep of typo/editorial fixes, already applied.</t>
  </si>
  <si>
    <t>convention has been to add version for pre-adoption only, all others assumed to be from base. If we label here, to be consistent do we need to add version to all citations in the data type and segment tables?</t>
  </si>
  <si>
    <t>see notes column - editor</t>
  </si>
  <si>
    <t>2
6
14</t>
  </si>
  <si>
    <t>3
0
0</t>
  </si>
  <si>
    <t>1
0
0</t>
  </si>
  <si>
    <t>23-Jul-2013 - See #8</t>
  </si>
  <si>
    <t>1-Aug-2013 - See #8</t>
  </si>
  <si>
    <t>30-Jul-2013 - See #8</t>
  </si>
  <si>
    <t xml:space="preserve">Hans to get old documentation and prep for how to address.  </t>
  </si>
  <si>
    <t>Hans Buitendijk - see also #103</t>
  </si>
  <si>
    <t xml:space="preserve">
Hans Buitendijk will take first pass at relationship diagram to add clarity to the relationship of the various profiles.
Hans to work with editor to make sure all the changes needed are applied (message structure, etc.)</t>
  </si>
  <si>
    <t>Confirm CP is still valid</t>
  </si>
  <si>
    <t>12-Sept-2013 Motion to accept block vote Scott Robertson, Ken McCaslin</t>
  </si>
  <si>
    <t>4/23 spreadsheet is now out of date</t>
  </si>
  <si>
    <t xml:space="preserve">20-Aug-2013 - OBX-3 and OBR-4 data types in the guide match the spreadsheet we agreed on.
12-Sept-2013 - Motion to make OBR-4 and OBX-3 CWE_CR Craig Newman, Eric Haas
Motion to make CWE_CRE1-5 'O' Craig Newman - no second
Motion to find non-persuasive Ken McCaslin, Kathy Walsh
</t>
  </si>
  <si>
    <t xml:space="preserve">
0
1</t>
  </si>
  <si>
    <t xml:space="preserve">
2
5</t>
  </si>
  <si>
    <t xml:space="preserve">
14
11</t>
  </si>
  <si>
    <t>2013-09-03 Discussion - need to determine if multiple phone numbers in NK1-5 and NK1-6 needs to be retained by using V2.5.1 version of the NK1 segment. 
Compare data types IG (2.5.1 based) to V2.7.1, Usage, and additional fields that may have been added in V2.7.1 that weren't in V2.5.1. Action:  Riki to provide analysis.
12-Sept-2013 Motion to only pre-adopt 2.7.1 CWE data type in place of 2.5.1 CE  for PV1, IN1, NK1, but not full segments. Riki Merrick, Mark Jones</t>
  </si>
  <si>
    <t xml:space="preserve">
0</t>
  </si>
  <si>
    <t xml:space="preserve">
5</t>
  </si>
  <si>
    <t xml:space="preserve">
12</t>
  </si>
  <si>
    <t xml:space="preserve">
Riki Merrick to provide list of fields to drop, which fields are affected.</t>
  </si>
  <si>
    <t xml:space="preserve">
Review ACLACardinalityProposal20130812.xlsx
Bob Y, Virginia Lu to check on use of wiki to capture comments (see esmd, others).</t>
  </si>
  <si>
    <t xml:space="preserve">25-Jul-2013 - Motion move the cardinality to the next version of DSTU, unless a specific ballot item challenges a specific cardinality.  Ken McCaslin, David Burgess  Would have discuss upper and lower bounds, sender vs. receiver.  Until resolved makes testing challenging.  Perhaps "1" for sender, but unclear for receiver.  NIST tests for 2 if cardinality is higher.
Motion to review the cardinality of all the fields that have cardinality &gt;1 and propose a solution on what sender and receiver are required to support, upon which we determine whether it can be part of this DSTU update or later.  Ken McCaslin, Bob Dieterle
20-Aug-2013- Reviewed the ACLA feedback and the document that Bob Dieterle's document. The lab WG will provide feeback for the the 27-Aug meeting.
17-Sep-2013 - Consensus to request feedback from community by 10/1, close out with decison on 10/3. 
</t>
  </si>
  <si>
    <r>
      <t xml:space="preserve">2013-09-03 Discussion:  ORC-3 is C in base standard.  </t>
    </r>
    <r>
      <rPr>
        <sz val="10"/>
        <color rgb="FFFF0000"/>
        <rFont val="Times New Roman"/>
        <family val="1"/>
      </rPr>
      <t xml:space="preserve">Discuss with Hans.
</t>
    </r>
    <r>
      <rPr>
        <sz val="10"/>
        <rFont val="Times New Roman"/>
        <family val="1"/>
      </rPr>
      <t xml:space="preserve">10-Sep-2013 - Motion to find non-persuasive with mod, the usage will not change but will add Usage Note under ORC to… 
12-Sep-2013 Come back on Tuesday
17-Sep-2013 - Motion to find not persuasive with mod, insert comment "Filler order number is usually not known for a new order, but may be known for cancel orders. " Ken McCaslin, Mark Jones
</t>
    </r>
  </si>
  <si>
    <t xml:space="preserve">
15</t>
  </si>
  <si>
    <t>17-Sep-2013 - Motion to find not persuasive with mod, add additional notes to the IG to clarify, Ken McCaslin, Bob Dieterle
NOTE: The intent is to have these fields/functions be tested, thus current Usage values.</t>
  </si>
  <si>
    <t xml:space="preserve">Ken McCaslin </t>
  </si>
  <si>
    <t>17-Sep-2013 - Motion to find non-persuasive, Ken McCaslin, Bob Dieterle</t>
  </si>
  <si>
    <t>17-Sep-2013 - Motion to find non-persuasive with mod, add Comment to clarify use of TQ1-8, "The latest date and time by which the specimen should be collected." Bob Dieterle, Eric Haas</t>
  </si>
  <si>
    <t>Pending review of ACLACardinalityProposal20130812.xlsx</t>
  </si>
  <si>
    <t>17-Sep-2013 Motion to change end of LOI-41 to read "… same message excluding the prior result group(s)." Riki Merrick, Bob Dieterle
Hold until 19-Sep-2013 - Also review location of LOI-42, question on if it belongs under PRU profile.</t>
  </si>
  <si>
    <t xml:space="preserve">
Write up clarification - Hans, Ken, Eric </t>
  </si>
  <si>
    <t xml:space="preserve">9-Sep-2013 - Not persuasive with mod: withdrawal of Ambulatory Profile suggestion; motion to change from R to RE and to change datatype from TS4 to TS5. Also change the condition predicate on SPM to be 'Condition Predicate: If OBR-7 (Observation Date/Time) in the same order observation group is valued.'   Ken McCaslin, David Burgess
</t>
  </si>
  <si>
    <t>19-Sep-2013 Withdrawn</t>
  </si>
  <si>
    <t>19-Sep-2013 Motion to find non-persuasive, Bob Dieterle,  Ken McCaslin
Found to be essential for the lab to communicate with the provider about the result.</t>
  </si>
  <si>
    <t>19-Sep-2013 Withdrawn in light of CLIA discussion</t>
  </si>
  <si>
    <t>See #117</t>
  </si>
  <si>
    <t>See #110</t>
  </si>
  <si>
    <t>LOI IG WG</t>
  </si>
  <si>
    <t>25-Sep-2013 - Motion to find this not persuasive.  Ken McCaslin, Eric Haas  Traditionally this is not always used, e.g., AOEs may be used, but this is the flavor we are settling on as more appropriate.</t>
  </si>
  <si>
    <t>25-Sep-2013 - Motion to remove LOI-46 and make A, G, P, R, and S in table 0065 Optional.
Use A any time when a provider is adding to an already or to be collected specimen.  Need to clarify that orders placed subsequent to the first order during the same encounter or later but before a next encounter (e.g., verbal add-on) are considered A.  
26-Sep-2013 - There is an interpretation question of not being able to perform/bill for duplicate orders when the same order is placed at different times.  Is it encounter driven, date driven, requisition.  Bob to get exact CMS requirements/rules.</t>
  </si>
  <si>
    <t>26-Sep-2013 - Motion to make OBR-13 Fasting only; Bind to table 0916; Still pre-adopt V2.7.1; It reflects the fasting at time of specimen collection; Remove it as an AOE in terms of actual fasting in LOI 2.6.6 and eDOS; Make OBR-13 C(R/X) based on OBR-7 being valued; Indicate Lab always wants to know about fasting status; Define LRI that the non-specimen collector cannot change, but if Lab collects, they must use the same rules, etc. as LOI.  Call out for particular highlight during pilot.  Eric Haas, Ken McCaslin  Post Meeting Note: C(R/X) should be C(RE/X) and the Specimen Group shoudl be C(RE/X) as well instead of C(R/X).  Rationale: EHRT cannot force users to have all this information always available.</t>
  </si>
  <si>
    <t>27-Sep-2013 - Motion to adjust the conformance statement so it is part of the LOI_FRU_COMPONENT profile if valued.  Riki Merrick, David Burgess</t>
  </si>
  <si>
    <t>27-Sep-2013 - See #103.  For clarity, the segment in general (IN1, PV1, NK1) are 2.5.1, except for the field/datatype addressed in #103.</t>
  </si>
  <si>
    <t>27-Sep-2013 - Motion to find persuasive, with correction to "group.group."  Eric Haas, Bob Dieterle</t>
  </si>
  <si>
    <t>27-Sep-2013 - Motion to find not persuasive as we are not copying information from the standard into the IG.  Freida Hall, Eric Haas  See the note already under 4.5.15 indicating pre-adoption.
We need to ensure that ELR 2/LRI 1.1 included OBX from V2.8.1.</t>
  </si>
  <si>
    <t>27-Sep-2013 - Motion to find persuasive with mod by removing the current text and inserting "When the OBX under the OBR is used it typically reflects responses to the AOEs."  David Burgess, Riki Merrick</t>
  </si>
  <si>
    <t>27-Sep-2013 - See comment #171</t>
  </si>
  <si>
    <t>27-Sep-2013 - Motion to clarify that when one AOE allows for multiple answers, then the responses shall be sent using multiple OBX segments using the same OBX-3, different OBX-5 and OBX-4 shall increment within the OBR.  NOT repeating OBX-5 values!  David Burgess, Eric Haas</t>
  </si>
  <si>
    <t>27-Sep-2013 - See comment #141</t>
  </si>
  <si>
    <t>27-Sep-2013 - Motion to find not persuasive as the conditions are too complicated to properly define.  Reasonable scenarios would be evaluated.  Riki Merrick, Harry Solomon</t>
  </si>
  <si>
    <t>27-Sep-2013 - Hans to check whether there is another argument or can be withdrawn in light of not having an Ambulatory Profile.</t>
  </si>
  <si>
    <t>27-Sep-2013 - Motion to add OP to table 0119 in LOI.  Doublecheck that other values are not missing either.  David Burgess, Bob Dieterle</t>
  </si>
  <si>
    <t>27-Sep-2013 - Consider that the Lab responds to the OP order with the Filler Order Number of the LRI result that satisfies this confirmation.</t>
  </si>
  <si>
    <t>25-Sep-2013 - Motion to remove value "D…." from table 0065 in the IG.  Eric Haas, Ken McCaslin
8-Oct-2013 - Motion to accept all recommendations in Mustard and LOI IG WG in responsible Person, except #130. Riki Merrick, Freida Hall</t>
  </si>
  <si>
    <t>8-Oct-2013 - Motion to make the field a straight O (go to base standard if used). Riki Merrick, Kathy Walsh</t>
  </si>
  <si>
    <t>8-Oct-2013 - Motion to review #83 of prior and if #83 was not reversed apply as proposed.  If #83 was reversed, then return to the meeting for re-open and review.  Bob Yencha, Mark Jones</t>
  </si>
  <si>
    <t>8-Oct-2013 - Motion to change the Value Set from "SNOMED CT Anatomical Hierarchy" to "varies" and include in the comment that for PH Component "SNOMED CT Anatomical Hierarchy is required" and all other profiles optional "See base standard for allowable value sets.".  Freida Hall, Mark Jones</t>
  </si>
  <si>
    <t>8-Oct-2013 - Motion to have the first two sentences of Section 5.2 opening paragraph read "SNOMED CT is a recommended vocabulary as specified throughout this guide, e.g., for specimen source terms in SPM-4 (Specimen type) when a SNOMED CT code is available. Pending the outcome of successful pilot testing, the workgroup anticipates that SNOMED CT would be the required vocabulary for specimen type/source concepts in the long term."  David Burgess, Mark Jones</t>
  </si>
  <si>
    <t>8-Oct-2013 - Freida to check with Cindy whether the presence of an example in the AOE section in eDOS would still indicate the need for this.  Should this section at higher level, or go down the road where we state all places where it may be used.  Also check 5.2 language on SPM-4 visa vis SPM-4 itself.</t>
  </si>
  <si>
    <t>8-Oct-2013 - Motion to accept as proposed.  Freida Hall, David Burgess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</si>
</sst>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
    <numFmt numFmtId="165" formatCode="mmmm\ d\,\ yyyy"/>
  </numFmts>
  <fonts count="43">
    <font>
      <sz val="10"/>
      <name val="Arial"/>
    </font>
    <font>
      <b/>
      <sz val="10"/>
      <name val="Times New Roman"/>
      <family val="1"/>
    </font>
    <font>
      <sz val="10"/>
      <name val="Times New Roman"/>
      <family val="1"/>
    </font>
    <font>
      <b/>
      <sz val="10"/>
      <name val="Arial"/>
      <family val="2"/>
    </font>
    <font>
      <u/>
      <sz val="10"/>
      <color indexed="12"/>
      <name val="Arial"/>
      <family val="2"/>
    </font>
    <font>
      <sz val="10"/>
      <color indexed="10"/>
      <name val="Arial"/>
      <family val="2"/>
    </font>
    <font>
      <sz val="10"/>
      <name val="Arial"/>
      <family val="2"/>
    </font>
    <font>
      <b/>
      <sz val="12"/>
      <name val="Arial"/>
      <family val="2"/>
    </font>
    <font>
      <sz val="12"/>
      <name val="Times New Roman"/>
      <family val="1"/>
    </font>
    <font>
      <b/>
      <u/>
      <sz val="10"/>
      <color indexed="12"/>
      <name val="Arial"/>
      <family val="2"/>
    </font>
    <font>
      <b/>
      <u/>
      <sz val="10"/>
      <name val="Arial"/>
      <family val="2"/>
    </font>
    <font>
      <b/>
      <sz val="10"/>
      <color indexed="22"/>
      <name val="Arial"/>
      <family val="2"/>
    </font>
    <font>
      <sz val="10"/>
      <color indexed="22"/>
      <name val="Arial"/>
      <family val="2"/>
    </font>
    <font>
      <sz val="10"/>
      <color indexed="8"/>
      <name val="Arial"/>
      <family val="2"/>
    </font>
    <font>
      <b/>
      <u/>
      <sz val="9"/>
      <name val="Arial"/>
      <family val="2"/>
    </font>
    <font>
      <b/>
      <sz val="9"/>
      <name val="Arial"/>
      <family val="2"/>
    </font>
    <font>
      <sz val="9"/>
      <name val="Arial"/>
      <family val="2"/>
    </font>
    <font>
      <sz val="11"/>
      <name val="Arial"/>
      <family val="2"/>
    </font>
    <font>
      <b/>
      <u/>
      <sz val="12"/>
      <color indexed="12"/>
      <name val="Arial"/>
      <family val="2"/>
    </font>
    <font>
      <b/>
      <sz val="11"/>
      <color indexed="10"/>
      <name val="Arial"/>
      <family val="2"/>
    </font>
    <font>
      <b/>
      <sz val="20"/>
      <name val="Arial"/>
      <family val="2"/>
    </font>
    <font>
      <sz val="14"/>
      <name val="Arial"/>
      <family val="2"/>
    </font>
    <font>
      <sz val="18"/>
      <name val="Tahoma"/>
      <family val="2"/>
    </font>
    <font>
      <sz val="18"/>
      <name val="Arial"/>
      <family val="2"/>
    </font>
    <font>
      <sz val="10"/>
      <color indexed="10"/>
      <name val="Times New Roman"/>
      <family val="1"/>
    </font>
    <font>
      <sz val="10"/>
      <color indexed="8"/>
      <name val="Times New Roman"/>
      <family val="1"/>
    </font>
    <font>
      <u/>
      <sz val="10"/>
      <name val="Times New Roman"/>
      <family val="1"/>
    </font>
    <font>
      <strike/>
      <sz val="10"/>
      <color indexed="10"/>
      <name val="Times New Roman"/>
      <family val="1"/>
    </font>
    <font>
      <strike/>
      <sz val="10"/>
      <name val="Times New Roman"/>
      <family val="1"/>
    </font>
    <font>
      <b/>
      <u/>
      <sz val="10"/>
      <color indexed="12"/>
      <name val="Times New Roman"/>
      <family val="1"/>
    </font>
    <font>
      <u/>
      <sz val="10"/>
      <color indexed="12"/>
      <name val="Times New Roman"/>
      <family val="1"/>
    </font>
    <font>
      <i/>
      <sz val="10"/>
      <name val="Times New Roman"/>
      <family val="1"/>
    </font>
    <font>
      <b/>
      <sz val="9"/>
      <color indexed="81"/>
      <name val="Tahoma"/>
      <family val="2"/>
    </font>
    <font>
      <sz val="12"/>
      <color indexed="8"/>
      <name val="Times New Roman"/>
      <family val="1"/>
    </font>
    <font>
      <b/>
      <sz val="12"/>
      <name val="Times New Roman"/>
      <family val="1"/>
    </font>
    <font>
      <b/>
      <u/>
      <sz val="10"/>
      <color indexed="8"/>
      <name val="Arial"/>
      <family val="2"/>
    </font>
    <font>
      <sz val="10"/>
      <color indexed="8"/>
      <name val="Times New Roman"/>
      <family val="1"/>
    </font>
    <font>
      <b/>
      <u/>
      <sz val="10"/>
      <color indexed="8"/>
      <name val="Times New Roman"/>
      <family val="1"/>
    </font>
    <font>
      <u/>
      <sz val="10"/>
      <color indexed="20"/>
      <name val="Arial"/>
      <family val="2"/>
    </font>
    <font>
      <sz val="8"/>
      <name val="Verdana"/>
      <family val="2"/>
    </font>
    <font>
      <u/>
      <sz val="10"/>
      <color theme="11"/>
      <name val="Arial"/>
      <family val="2"/>
    </font>
    <font>
      <sz val="10"/>
      <color rgb="FFFF0000"/>
      <name val="Times New Roman"/>
      <family val="1"/>
    </font>
    <font>
      <b/>
      <sz val="10"/>
      <color rgb="FFFF0000"/>
      <name val="Times New Roman"/>
      <family val="1"/>
    </font>
  </fonts>
  <fills count="28">
    <fill>
      <patternFill patternType="none"/>
    </fill>
    <fill>
      <patternFill patternType="gray125"/>
    </fill>
    <fill>
      <patternFill patternType="solid">
        <fgColor indexed="41"/>
        <bgColor indexed="64"/>
      </patternFill>
    </fill>
    <fill>
      <patternFill patternType="solid">
        <fgColor indexed="31"/>
        <bgColor indexed="64"/>
      </patternFill>
    </fill>
    <fill>
      <patternFill patternType="solid">
        <fgColor indexed="43"/>
        <bgColor indexed="64"/>
      </patternFill>
    </fill>
    <fill>
      <patternFill patternType="solid">
        <fgColor indexed="22"/>
        <bgColor indexed="64"/>
      </patternFill>
    </fill>
    <fill>
      <patternFill patternType="solid">
        <fgColor indexed="22"/>
        <bgColor indexed="8"/>
      </patternFill>
    </fill>
    <fill>
      <patternFill patternType="solid">
        <fgColor indexed="41"/>
        <bgColor indexed="8"/>
      </patternFill>
    </fill>
    <fill>
      <patternFill patternType="solid">
        <fgColor indexed="45"/>
        <bgColor indexed="64"/>
      </patternFill>
    </fill>
    <fill>
      <patternFill patternType="gray0625"/>
    </fill>
    <fill>
      <patternFill patternType="solid">
        <fgColor indexed="44"/>
        <bgColor indexed="8"/>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rgb="FFCCCCFF"/>
        <bgColor indexed="64"/>
      </patternFill>
    </fill>
    <fill>
      <patternFill patternType="solid">
        <fgColor indexed="13"/>
        <bgColor indexed="64"/>
      </patternFill>
    </fill>
    <fill>
      <patternFill patternType="solid">
        <fgColor indexed="29"/>
        <bgColor indexed="64"/>
      </patternFill>
    </fill>
    <fill>
      <patternFill patternType="solid">
        <fgColor indexed="55"/>
        <bgColor indexed="64"/>
      </patternFill>
    </fill>
    <fill>
      <patternFill patternType="solid">
        <fgColor rgb="FF00B050"/>
        <bgColor indexed="64"/>
      </patternFill>
    </fill>
    <fill>
      <patternFill patternType="solid">
        <fgColor rgb="FFFFFF00"/>
        <bgColor indexed="64"/>
      </patternFill>
    </fill>
    <fill>
      <patternFill patternType="solid">
        <fgColor rgb="FFCCCCFF"/>
        <bgColor indexed="8"/>
      </patternFill>
    </fill>
    <fill>
      <patternFill patternType="solid">
        <fgColor rgb="FFFFCC99"/>
        <bgColor rgb="FF000000"/>
      </patternFill>
    </fill>
    <fill>
      <patternFill patternType="solid">
        <fgColor indexed="48"/>
        <bgColor indexed="64"/>
      </patternFill>
    </fill>
    <fill>
      <patternFill patternType="solid">
        <fgColor indexed="11"/>
        <bgColor indexed="64"/>
      </patternFill>
    </fill>
    <fill>
      <patternFill patternType="solid">
        <fgColor rgb="FF3366FF"/>
        <bgColor indexed="64"/>
      </patternFill>
    </fill>
    <fill>
      <patternFill patternType="solid">
        <fgColor rgb="FF008000"/>
        <bgColor indexed="64"/>
      </patternFill>
    </fill>
    <fill>
      <patternFill patternType="solid">
        <fgColor rgb="FFCCFFFF"/>
        <bgColor rgb="FF000000"/>
      </patternFill>
    </fill>
    <fill>
      <patternFill patternType="solid">
        <fgColor theme="9" tint="-0.249977111117893"/>
        <bgColor indexed="64"/>
      </patternFill>
    </fill>
  </fills>
  <borders count="60">
    <border>
      <left/>
      <right/>
      <top/>
      <bottom/>
      <diagonal/>
    </border>
    <border>
      <left/>
      <right style="thin">
        <color indexed="8"/>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diagonal/>
    </border>
    <border>
      <left/>
      <right style="thin">
        <color auto="1"/>
      </right>
      <top style="thin">
        <color auto="1"/>
      </top>
      <bottom style="thin">
        <color auto="1"/>
      </bottom>
      <diagonal/>
    </border>
    <border>
      <left style="medium">
        <color auto="1"/>
      </left>
      <right/>
      <top style="medium">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medium">
        <color auto="1"/>
      </left>
      <right style="thin">
        <color auto="1"/>
      </right>
      <top style="medium">
        <color auto="1"/>
      </top>
      <bottom style="medium">
        <color auto="1"/>
      </bottom>
      <diagonal/>
    </border>
    <border>
      <left/>
      <right style="thin">
        <color indexed="8"/>
      </right>
      <top/>
      <bottom/>
      <diagonal/>
    </border>
    <border>
      <left style="medium">
        <color auto="1"/>
      </left>
      <right style="thin">
        <color auto="1"/>
      </right>
      <top style="thin">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medium">
        <color auto="1"/>
      </left>
      <right style="thin">
        <color auto="1"/>
      </right>
      <top style="thin">
        <color auto="1"/>
      </top>
      <bottom style="medium">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thin">
        <color indexed="8"/>
      </right>
      <top style="thin">
        <color auto="1"/>
      </top>
      <bottom/>
      <diagonal/>
    </border>
    <border>
      <left style="medium">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right/>
      <top style="medium">
        <color auto="1"/>
      </top>
      <bottom/>
      <diagonal/>
    </border>
    <border>
      <left/>
      <right style="medium">
        <color auto="1"/>
      </right>
      <top style="medium">
        <color auto="1"/>
      </top>
      <bottom/>
      <diagonal/>
    </border>
    <border>
      <left/>
      <right/>
      <top style="thick">
        <color auto="1"/>
      </top>
      <bottom/>
      <diagonal/>
    </border>
    <border>
      <left/>
      <right style="thick">
        <color auto="1"/>
      </right>
      <top style="thick">
        <color auto="1"/>
      </top>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top style="thin">
        <color auto="1"/>
      </top>
      <bottom style="thin">
        <color auto="1"/>
      </bottom>
      <diagonal/>
    </border>
    <border>
      <left style="thin">
        <color auto="1"/>
      </left>
      <right style="thin">
        <color indexed="8"/>
      </right>
      <top/>
      <bottom/>
      <diagonal/>
    </border>
    <border>
      <left style="thin">
        <color auto="1"/>
      </left>
      <right style="thin">
        <color auto="1"/>
      </right>
      <top style="thick">
        <color auto="1"/>
      </top>
      <bottom style="thin">
        <color auto="1"/>
      </bottom>
      <diagonal/>
    </border>
    <border>
      <left/>
      <right style="thick">
        <color auto="1"/>
      </right>
      <top/>
      <bottom style="thin">
        <color auto="1"/>
      </bottom>
      <diagonal/>
    </border>
    <border>
      <left style="thick">
        <color auto="1"/>
      </left>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ck">
        <color auto="1"/>
      </left>
      <right/>
      <top style="thick">
        <color auto="1"/>
      </top>
      <bottom/>
      <diagonal/>
    </border>
    <border>
      <left style="thick">
        <color auto="1"/>
      </left>
      <right/>
      <top/>
      <bottom style="thick">
        <color auto="1"/>
      </bottom>
      <diagonal/>
    </border>
    <border>
      <left style="thin">
        <color auto="1"/>
      </left>
      <right style="thin">
        <color auto="1"/>
      </right>
      <top style="thin">
        <color auto="1"/>
      </top>
      <bottom/>
      <diagonal/>
    </border>
  </borders>
  <cellStyleXfs count="29">
    <xf numFmtId="0" fontId="0" fillId="0" borderId="0"/>
    <xf numFmtId="0" fontId="4" fillId="0" borderId="0" applyNumberFormat="0" applyFill="0" applyBorder="0" applyAlignment="0" applyProtection="0">
      <alignment vertical="top"/>
      <protection locked="0"/>
    </xf>
    <xf numFmtId="0" fontId="38"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cellStyleXfs>
  <cellXfs count="331">
    <xf numFmtId="0" fontId="0" fillId="0" borderId="0" xfId="0"/>
    <xf numFmtId="0" fontId="0" fillId="0" borderId="0" xfId="0" applyAlignment="1">
      <alignment vertical="top" wrapText="1"/>
    </xf>
    <xf numFmtId="0" fontId="5" fillId="0" borderId="0" xfId="0" applyFont="1"/>
    <xf numFmtId="0" fontId="0" fillId="0" borderId="0" xfId="0" applyBorder="1"/>
    <xf numFmtId="0" fontId="0" fillId="0" borderId="0" xfId="0" applyFill="1" applyBorder="1"/>
    <xf numFmtId="0" fontId="0" fillId="0" borderId="0" xfId="0" applyBorder="1" applyAlignment="1">
      <alignment horizontal="left" vertical="top" wrapText="1"/>
    </xf>
    <xf numFmtId="0" fontId="0" fillId="0" borderId="0" xfId="0" applyAlignment="1" applyProtection="1">
      <alignment vertical="top"/>
      <protection locked="0"/>
    </xf>
    <xf numFmtId="0" fontId="0" fillId="0" borderId="0" xfId="0" applyAlignment="1">
      <alignment vertical="top"/>
    </xf>
    <xf numFmtId="0" fontId="0" fillId="0" borderId="0" xfId="0" applyFill="1" applyBorder="1" applyAlignment="1">
      <alignment horizontal="left" vertical="top" wrapText="1"/>
    </xf>
    <xf numFmtId="0" fontId="0" fillId="0" borderId="0" xfId="0" applyAlignment="1">
      <alignment vertical="center"/>
    </xf>
    <xf numFmtId="0" fontId="0" fillId="0" borderId="0" xfId="0" applyFill="1" applyBorder="1" applyAlignment="1">
      <alignment horizontal="left" vertical="top"/>
    </xf>
    <xf numFmtId="0" fontId="0" fillId="0" borderId="0" xfId="0" applyFill="1"/>
    <xf numFmtId="0" fontId="8" fillId="0" borderId="0" xfId="0" applyFont="1" applyFill="1" applyBorder="1" applyAlignment="1">
      <alignment wrapText="1"/>
    </xf>
    <xf numFmtId="0" fontId="0" fillId="0" borderId="0" xfId="0" applyAlignment="1"/>
    <xf numFmtId="0" fontId="0" fillId="0" borderId="0" xfId="0" applyFill="1" applyBorder="1" applyAlignment="1">
      <alignment vertical="top" wrapText="1"/>
    </xf>
    <xf numFmtId="0" fontId="0" fillId="0" borderId="0" xfId="0" applyFill="1" applyBorder="1" applyAlignment="1">
      <alignment horizontal="left" wrapText="1"/>
    </xf>
    <xf numFmtId="0" fontId="0" fillId="0" borderId="0" xfId="0" applyBorder="1" applyAlignment="1"/>
    <xf numFmtId="0" fontId="0" fillId="0" borderId="0" xfId="0" applyFill="1" applyBorder="1" applyAlignment="1"/>
    <xf numFmtId="0" fontId="0" fillId="0" borderId="0" xfId="0" applyBorder="1" applyAlignment="1">
      <alignment wrapText="1"/>
    </xf>
    <xf numFmtId="0" fontId="0" fillId="0" borderId="0" xfId="0" applyFill="1" applyBorder="1" applyAlignment="1">
      <alignment wrapText="1"/>
    </xf>
    <xf numFmtId="0" fontId="2" fillId="2" borderId="3" xfId="0" applyFont="1" applyFill="1" applyBorder="1" applyAlignment="1" applyProtection="1">
      <alignment horizontal="left" vertical="top" wrapText="1"/>
      <protection locked="0"/>
    </xf>
    <xf numFmtId="0" fontId="2" fillId="2" borderId="3" xfId="0" applyFont="1" applyFill="1" applyBorder="1" applyAlignment="1" applyProtection="1">
      <alignment vertical="top" wrapText="1"/>
      <protection locked="0"/>
    </xf>
    <xf numFmtId="0" fontId="0" fillId="3" borderId="4" xfId="0" applyFill="1" applyBorder="1" applyAlignment="1">
      <alignment horizontal="left" vertical="top" wrapText="1"/>
    </xf>
    <xf numFmtId="0" fontId="0" fillId="3" borderId="0" xfId="0" applyFill="1" applyBorder="1" applyAlignment="1">
      <alignment horizontal="left" vertical="top" wrapText="1"/>
    </xf>
    <xf numFmtId="0" fontId="2" fillId="4" borderId="3" xfId="0" applyFont="1" applyFill="1" applyBorder="1" applyAlignment="1" applyProtection="1">
      <alignment horizontal="left" vertical="top" wrapText="1"/>
      <protection locked="0"/>
    </xf>
    <xf numFmtId="0" fontId="7" fillId="4" borderId="6" xfId="0" applyFont="1" applyFill="1" applyBorder="1"/>
    <xf numFmtId="1" fontId="2" fillId="2" borderId="3" xfId="0" applyNumberFormat="1" applyFont="1" applyFill="1" applyBorder="1" applyAlignment="1" applyProtection="1">
      <alignment horizontal="left" vertical="top" wrapText="1"/>
      <protection locked="0"/>
    </xf>
    <xf numFmtId="0" fontId="6" fillId="0" borderId="0" xfId="0" applyFont="1" applyBorder="1"/>
    <xf numFmtId="0" fontId="3" fillId="0" borderId="0" xfId="0" applyFont="1" applyBorder="1"/>
    <xf numFmtId="0" fontId="3" fillId="0" borderId="0" xfId="0" applyFont="1" applyBorder="1" applyAlignment="1">
      <alignment horizontal="left" vertical="top" wrapText="1"/>
    </xf>
    <xf numFmtId="0" fontId="11" fillId="0" borderId="0" xfId="0" applyFont="1" applyBorder="1"/>
    <xf numFmtId="0" fontId="12" fillId="0" borderId="0" xfId="0" applyFont="1" applyBorder="1" applyAlignment="1"/>
    <xf numFmtId="0" fontId="12" fillId="0" borderId="0" xfId="0" applyFont="1" applyBorder="1" applyAlignment="1">
      <alignment wrapText="1"/>
    </xf>
    <xf numFmtId="0" fontId="12" fillId="0" borderId="0" xfId="0" applyFont="1" applyFill="1" applyBorder="1" applyAlignment="1">
      <alignment wrapText="1"/>
    </xf>
    <xf numFmtId="0" fontId="12" fillId="0" borderId="0" xfId="0" applyFont="1" applyBorder="1"/>
    <xf numFmtId="0" fontId="12" fillId="0" borderId="0" xfId="0" applyFont="1" applyFill="1" applyBorder="1" applyAlignment="1"/>
    <xf numFmtId="0" fontId="12" fillId="0" borderId="0" xfId="0" applyFont="1" applyFill="1" applyBorder="1"/>
    <xf numFmtId="0" fontId="11" fillId="0" borderId="0" xfId="0" applyFont="1" applyFill="1" applyBorder="1"/>
    <xf numFmtId="0" fontId="3" fillId="2" borderId="11" xfId="0" applyFont="1" applyFill="1" applyBorder="1"/>
    <xf numFmtId="0" fontId="3" fillId="8" borderId="11" xfId="0" applyFont="1" applyFill="1" applyBorder="1"/>
    <xf numFmtId="0" fontId="3" fillId="2" borderId="13" xfId="0" applyFont="1" applyFill="1" applyBorder="1" applyAlignment="1">
      <alignment horizontal="left" vertical="top"/>
    </xf>
    <xf numFmtId="0" fontId="3" fillId="2" borderId="14" xfId="0" applyFont="1" applyFill="1" applyBorder="1" applyAlignment="1">
      <alignment horizontal="left" vertical="top"/>
    </xf>
    <xf numFmtId="0" fontId="3" fillId="2" borderId="15" xfId="0" applyFont="1" applyFill="1" applyBorder="1" applyAlignment="1">
      <alignment horizontal="left" vertical="top"/>
    </xf>
    <xf numFmtId="0" fontId="3" fillId="2" borderId="16" xfId="0" applyFont="1" applyFill="1" applyBorder="1" applyAlignment="1">
      <alignment horizontal="left" vertical="top"/>
    </xf>
    <xf numFmtId="0" fontId="3" fillId="2" borderId="13" xfId="0" applyFont="1" applyFill="1" applyBorder="1" applyAlignment="1">
      <alignment horizontal="left" vertical="top" wrapText="1"/>
    </xf>
    <xf numFmtId="0" fontId="3" fillId="3" borderId="13" xfId="0" applyFont="1" applyFill="1" applyBorder="1" applyAlignment="1">
      <alignment horizontal="left" vertical="top"/>
    </xf>
    <xf numFmtId="0" fontId="3" fillId="3" borderId="13" xfId="0" applyFont="1" applyFill="1" applyBorder="1" applyAlignment="1">
      <alignment horizontal="left" vertical="center"/>
    </xf>
    <xf numFmtId="0" fontId="3" fillId="3" borderId="17" xfId="0" applyFont="1" applyFill="1" applyBorder="1" applyAlignment="1">
      <alignment horizontal="left" vertical="top"/>
    </xf>
    <xf numFmtId="0" fontId="3" fillId="3" borderId="15" xfId="0" applyFont="1" applyFill="1" applyBorder="1" applyAlignment="1">
      <alignment horizontal="left" vertical="top"/>
    </xf>
    <xf numFmtId="0" fontId="3" fillId="3" borderId="18" xfId="0" applyFont="1" applyFill="1" applyBorder="1" applyAlignment="1">
      <alignment horizontal="left" vertical="top"/>
    </xf>
    <xf numFmtId="0" fontId="3" fillId="8" borderId="11" xfId="0" applyFont="1" applyFill="1" applyBorder="1" applyAlignment="1">
      <alignment horizontal="left"/>
    </xf>
    <xf numFmtId="0" fontId="6" fillId="0" borderId="7" xfId="1" applyFont="1" applyFill="1" applyBorder="1" applyAlignment="1" applyProtection="1">
      <alignment vertical="top" wrapText="1"/>
    </xf>
    <xf numFmtId="0" fontId="3" fillId="9" borderId="20" xfId="0" applyFont="1" applyFill="1" applyBorder="1" applyAlignment="1">
      <alignment horizontal="left" wrapText="1"/>
    </xf>
    <xf numFmtId="0" fontId="3" fillId="0" borderId="21" xfId="0" applyFont="1" applyBorder="1"/>
    <xf numFmtId="0" fontId="3" fillId="0" borderId="22" xfId="0" applyFont="1" applyBorder="1"/>
    <xf numFmtId="0" fontId="0" fillId="0" borderId="22" xfId="0" applyBorder="1"/>
    <xf numFmtId="0" fontId="6" fillId="0" borderId="5" xfId="0" applyFont="1" applyFill="1" applyBorder="1" applyAlignment="1"/>
    <xf numFmtId="0" fontId="0" fillId="0" borderId="3" xfId="0" applyBorder="1"/>
    <xf numFmtId="0" fontId="17" fillId="0" borderId="3" xfId="0" applyFont="1" applyFill="1" applyBorder="1" applyAlignment="1">
      <alignment vertical="top"/>
    </xf>
    <xf numFmtId="0" fontId="17" fillId="0" borderId="3" xfId="0" applyFont="1" applyFill="1" applyBorder="1" applyAlignment="1">
      <alignment vertical="top" wrapText="1"/>
    </xf>
    <xf numFmtId="0" fontId="6" fillId="2" borderId="23" xfId="0" applyFont="1" applyFill="1" applyBorder="1" applyAlignment="1"/>
    <xf numFmtId="0" fontId="17" fillId="2" borderId="3" xfId="0" applyFont="1" applyFill="1" applyBorder="1" applyAlignment="1">
      <alignment vertical="top"/>
    </xf>
    <xf numFmtId="0" fontId="17" fillId="2" borderId="3" xfId="0" applyFont="1" applyFill="1" applyBorder="1" applyAlignment="1">
      <alignment vertical="top" wrapText="1"/>
    </xf>
    <xf numFmtId="0" fontId="0" fillId="2" borderId="3" xfId="0" applyFill="1" applyBorder="1"/>
    <xf numFmtId="0" fontId="17" fillId="2" borderId="3" xfId="0" applyFont="1" applyFill="1" applyBorder="1"/>
    <xf numFmtId="0" fontId="17" fillId="0" borderId="3" xfId="0" applyFont="1" applyFill="1" applyBorder="1"/>
    <xf numFmtId="0" fontId="6" fillId="2" borderId="23" xfId="0" applyFont="1" applyFill="1" applyBorder="1" applyAlignment="1">
      <alignment wrapText="1"/>
    </xf>
    <xf numFmtId="0" fontId="6" fillId="0" borderId="5" xfId="0" applyFont="1" applyBorder="1" applyAlignment="1">
      <alignment wrapText="1"/>
    </xf>
    <xf numFmtId="0" fontId="0" fillId="0" borderId="5" xfId="0" applyBorder="1"/>
    <xf numFmtId="0" fontId="0" fillId="3" borderId="5" xfId="0" applyFill="1" applyBorder="1" applyAlignment="1">
      <alignment horizontal="left" vertical="top" wrapText="1"/>
    </xf>
    <xf numFmtId="0" fontId="0" fillId="0" borderId="0" xfId="0" applyAlignment="1">
      <alignment wrapText="1"/>
    </xf>
    <xf numFmtId="0" fontId="0" fillId="4" borderId="24" xfId="0" applyFill="1" applyBorder="1" applyAlignment="1">
      <alignment wrapText="1"/>
    </xf>
    <xf numFmtId="0" fontId="0" fillId="4" borderId="25" xfId="0" applyFill="1" applyBorder="1" applyAlignment="1">
      <alignment wrapText="1"/>
    </xf>
    <xf numFmtId="0" fontId="9" fillId="4" borderId="26" xfId="1" applyFont="1" applyFill="1" applyBorder="1" applyAlignment="1" applyProtection="1"/>
    <xf numFmtId="0" fontId="0" fillId="4" borderId="26" xfId="0" applyFill="1" applyBorder="1"/>
    <xf numFmtId="0" fontId="0" fillId="4" borderId="27" xfId="0" applyFill="1" applyBorder="1"/>
    <xf numFmtId="0" fontId="0" fillId="4" borderId="28" xfId="0" applyFill="1" applyBorder="1"/>
    <xf numFmtId="0" fontId="0" fillId="4" borderId="29" xfId="0" applyFill="1" applyBorder="1"/>
    <xf numFmtId="0" fontId="3" fillId="0" borderId="0" xfId="0" applyFont="1" applyFill="1" applyAlignment="1">
      <alignment wrapText="1"/>
    </xf>
    <xf numFmtId="0" fontId="18" fillId="0" borderId="0" xfId="1" applyFont="1" applyAlignment="1" applyProtection="1">
      <alignment vertical="top"/>
    </xf>
    <xf numFmtId="0" fontId="18" fillId="0" borderId="0" xfId="1" applyFont="1" applyAlignment="1" applyProtection="1">
      <alignment horizontal="right" vertical="top"/>
      <protection locked="0"/>
    </xf>
    <xf numFmtId="164" fontId="19" fillId="0" borderId="0" xfId="0" applyNumberFormat="1" applyFont="1" applyAlignment="1" applyProtection="1">
      <alignment horizontal="left" vertical="top" wrapText="1"/>
    </xf>
    <xf numFmtId="164" fontId="2" fillId="8" borderId="3" xfId="0" applyNumberFormat="1" applyFont="1" applyFill="1" applyBorder="1" applyAlignment="1" applyProtection="1">
      <alignment horizontal="left" vertical="center" wrapText="1"/>
      <protection locked="0"/>
    </xf>
    <xf numFmtId="164" fontId="2" fillId="8" borderId="3" xfId="0" applyNumberFormat="1" applyFont="1" applyFill="1" applyBorder="1" applyAlignment="1" applyProtection="1">
      <alignment horizontal="left" wrapText="1"/>
      <protection locked="0"/>
    </xf>
    <xf numFmtId="0" fontId="2" fillId="11" borderId="3" xfId="0" applyFont="1" applyFill="1" applyBorder="1" applyAlignment="1" applyProtection="1">
      <alignment vertical="top" wrapText="1"/>
      <protection locked="0"/>
    </xf>
    <xf numFmtId="0" fontId="3" fillId="11" borderId="13" xfId="0" applyFont="1" applyFill="1" applyBorder="1" applyAlignment="1">
      <alignment horizontal="left" vertical="top" wrapText="1"/>
    </xf>
    <xf numFmtId="0" fontId="6" fillId="0" borderId="0" xfId="0" applyFont="1" applyBorder="1" applyAlignment="1">
      <alignment horizontal="left" vertical="top" wrapText="1"/>
    </xf>
    <xf numFmtId="0" fontId="3" fillId="12" borderId="11" xfId="0" applyFont="1" applyFill="1" applyBorder="1" applyAlignment="1">
      <alignment horizontal="left"/>
    </xf>
    <xf numFmtId="0" fontId="3" fillId="8" borderId="31" xfId="0" applyFont="1" applyFill="1" applyBorder="1" applyAlignment="1">
      <alignment horizontal="left"/>
    </xf>
    <xf numFmtId="0" fontId="3" fillId="0" borderId="0" xfId="0" applyFont="1"/>
    <xf numFmtId="0" fontId="1" fillId="0" borderId="32" xfId="0" applyFont="1" applyFill="1" applyBorder="1" applyAlignment="1">
      <alignment horizontal="right" vertical="top"/>
    </xf>
    <xf numFmtId="0" fontId="0" fillId="0" borderId="33" xfId="0" applyFill="1" applyBorder="1" applyAlignment="1">
      <alignment wrapText="1"/>
    </xf>
    <xf numFmtId="0" fontId="1" fillId="0" borderId="33" xfId="0" applyFont="1" applyFill="1" applyBorder="1" applyAlignment="1">
      <alignment horizontal="right" vertical="top" wrapText="1"/>
    </xf>
    <xf numFmtId="0" fontId="3" fillId="0" borderId="33" xfId="0" applyFont="1" applyFill="1" applyBorder="1" applyAlignment="1">
      <alignment horizontal="right"/>
    </xf>
    <xf numFmtId="0" fontId="3" fillId="0" borderId="33" xfId="0" applyFont="1" applyFill="1" applyBorder="1" applyAlignment="1">
      <alignment horizontal="right" wrapText="1"/>
    </xf>
    <xf numFmtId="0" fontId="1" fillId="0" borderId="33" xfId="0" applyFont="1" applyFill="1" applyBorder="1" applyAlignment="1">
      <alignment horizontal="right" vertical="top"/>
    </xf>
    <xf numFmtId="0" fontId="0" fillId="0" borderId="33" xfId="0" applyFill="1" applyBorder="1" applyAlignment="1"/>
    <xf numFmtId="0" fontId="2" fillId="12" borderId="5" xfId="0" applyFont="1" applyFill="1" applyBorder="1" applyAlignment="1" applyProtection="1">
      <alignment horizontal="left" vertical="top" wrapText="1"/>
      <protection locked="0"/>
    </xf>
    <xf numFmtId="0" fontId="3" fillId="4" borderId="13" xfId="0" applyFont="1" applyFill="1" applyBorder="1" applyAlignment="1">
      <alignment horizontal="left" vertical="top"/>
    </xf>
    <xf numFmtId="0" fontId="23" fillId="0" borderId="0" xfId="0" applyFont="1" applyFill="1"/>
    <xf numFmtId="0" fontId="12" fillId="0" borderId="0" xfId="0" applyFont="1" applyBorder="1" applyAlignment="1">
      <alignment horizontal="left" vertical="top" wrapText="1"/>
    </xf>
    <xf numFmtId="0" fontId="11" fillId="0" borderId="0" xfId="0" applyFont="1" applyBorder="1" applyAlignment="1">
      <alignment horizontal="left" vertical="top" wrapText="1"/>
    </xf>
    <xf numFmtId="0" fontId="0" fillId="13" borderId="32" xfId="0" applyFill="1" applyBorder="1" applyAlignment="1">
      <alignment vertical="top" wrapText="1"/>
    </xf>
    <xf numFmtId="0" fontId="0" fillId="13" borderId="36" xfId="0" applyFill="1" applyBorder="1" applyAlignment="1">
      <alignment vertical="top" wrapText="1"/>
    </xf>
    <xf numFmtId="49" fontId="3" fillId="13" borderId="37" xfId="0" applyNumberFormat="1" applyFont="1" applyFill="1" applyBorder="1" applyAlignment="1">
      <alignment vertical="top" wrapText="1"/>
    </xf>
    <xf numFmtId="0" fontId="6" fillId="2" borderId="23" xfId="0" applyFont="1" applyFill="1" applyBorder="1" applyAlignment="1">
      <alignment vertical="top" wrapText="1"/>
    </xf>
    <xf numFmtId="0" fontId="0" fillId="2" borderId="3" xfId="0" applyFill="1" applyBorder="1" applyAlignment="1">
      <alignment vertical="top" wrapText="1"/>
    </xf>
    <xf numFmtId="0" fontId="2" fillId="14" borderId="3" xfId="0" applyFont="1" applyFill="1" applyBorder="1" applyAlignment="1">
      <alignment vertical="top" wrapText="1"/>
    </xf>
    <xf numFmtId="164" fontId="2" fillId="8" borderId="3" xfId="0" applyNumberFormat="1" applyFont="1" applyFill="1" applyBorder="1" applyAlignment="1" applyProtection="1">
      <alignment horizontal="left" vertical="top" wrapText="1"/>
      <protection locked="0"/>
    </xf>
    <xf numFmtId="0" fontId="2" fillId="14" borderId="3" xfId="0" applyFont="1" applyFill="1" applyBorder="1" applyAlignment="1">
      <alignment horizontal="left" vertical="top" wrapText="1"/>
    </xf>
    <xf numFmtId="164" fontId="2" fillId="8" borderId="2" xfId="0" applyNumberFormat="1" applyFont="1" applyFill="1" applyBorder="1" applyAlignment="1" applyProtection="1">
      <alignment horizontal="left" vertical="center" wrapText="1"/>
      <protection locked="0"/>
    </xf>
    <xf numFmtId="0" fontId="2" fillId="0" borderId="0" xfId="0" applyFont="1" applyBorder="1"/>
    <xf numFmtId="0" fontId="29" fillId="10" borderId="12" xfId="1" applyFont="1" applyFill="1" applyBorder="1" applyAlignment="1" applyProtection="1">
      <alignment wrapText="1"/>
    </xf>
    <xf numFmtId="0" fontId="29" fillId="7" borderId="12" xfId="1" applyFont="1" applyFill="1" applyBorder="1" applyAlignment="1" applyProtection="1">
      <alignment wrapText="1"/>
    </xf>
    <xf numFmtId="0" fontId="29" fillId="7" borderId="10" xfId="1" applyFont="1" applyFill="1" applyBorder="1" applyAlignment="1" applyProtection="1">
      <alignment wrapText="1"/>
    </xf>
    <xf numFmtId="0" fontId="29" fillId="7" borderId="10" xfId="1" applyFont="1" applyFill="1" applyBorder="1" applyAlignment="1" applyProtection="1">
      <alignment textRotation="90" wrapText="1"/>
    </xf>
    <xf numFmtId="0" fontId="29" fillId="2" borderId="10" xfId="1" applyFont="1" applyFill="1" applyBorder="1" applyAlignment="1" applyProtection="1">
      <alignment wrapText="1"/>
    </xf>
    <xf numFmtId="0" fontId="29" fillId="8" borderId="10" xfId="1" applyNumberFormat="1" applyFont="1" applyFill="1" applyBorder="1" applyAlignment="1" applyProtection="1">
      <alignment wrapText="1"/>
    </xf>
    <xf numFmtId="49" fontId="29" fillId="8" borderId="22" xfId="1" applyNumberFormat="1" applyFont="1" applyFill="1" applyBorder="1" applyAlignment="1" applyProtection="1">
      <alignment wrapText="1"/>
    </xf>
    <xf numFmtId="0" fontId="29" fillId="4" borderId="34" xfId="1" applyFont="1" applyFill="1" applyBorder="1" applyAlignment="1" applyProtection="1">
      <alignment wrapText="1"/>
    </xf>
    <xf numFmtId="0" fontId="29" fillId="12" borderId="22" xfId="1" applyFont="1" applyFill="1" applyBorder="1" applyAlignment="1" applyProtection="1"/>
    <xf numFmtId="0" fontId="1" fillId="0" borderId="0" xfId="0" applyFont="1" applyBorder="1"/>
    <xf numFmtId="0" fontId="29" fillId="6" borderId="8" xfId="1" applyFont="1" applyFill="1" applyBorder="1" applyAlignment="1" applyProtection="1">
      <alignment wrapText="1"/>
    </xf>
    <xf numFmtId="0" fontId="29" fillId="6" borderId="9" xfId="1" applyFont="1" applyFill="1" applyBorder="1" applyAlignment="1" applyProtection="1">
      <alignment wrapText="1"/>
    </xf>
    <xf numFmtId="0" fontId="29" fillId="6" borderId="8" xfId="1" applyFont="1" applyFill="1" applyBorder="1" applyAlignment="1" applyProtection="1">
      <alignment horizontal="center" wrapText="1"/>
    </xf>
    <xf numFmtId="0" fontId="29" fillId="6" borderId="9" xfId="1" applyFont="1" applyFill="1" applyBorder="1" applyAlignment="1" applyProtection="1">
      <alignment textRotation="90" wrapText="1"/>
    </xf>
    <xf numFmtId="0" fontId="29" fillId="6" borderId="9" xfId="1" applyNumberFormat="1" applyFont="1" applyFill="1" applyBorder="1" applyAlignment="1" applyProtection="1">
      <alignment vertical="center" wrapText="1"/>
    </xf>
    <xf numFmtId="0" fontId="29" fillId="6" borderId="0" xfId="1" applyNumberFormat="1" applyFont="1" applyFill="1" applyBorder="1" applyAlignment="1" applyProtection="1">
      <alignment vertical="center" wrapText="1"/>
    </xf>
    <xf numFmtId="49" fontId="2" fillId="5" borderId="0" xfId="0" applyNumberFormat="1" applyFont="1" applyFill="1" applyBorder="1" applyAlignment="1">
      <alignment vertical="center"/>
    </xf>
    <xf numFmtId="0" fontId="29" fillId="5" borderId="7" xfId="1" applyFont="1" applyFill="1" applyBorder="1" applyAlignment="1" applyProtection="1">
      <alignment wrapText="1"/>
    </xf>
    <xf numFmtId="0" fontId="2" fillId="0" borderId="0" xfId="0" applyFont="1" applyFill="1" applyBorder="1"/>
    <xf numFmtId="164" fontId="2" fillId="8" borderId="2" xfId="0" applyNumberFormat="1" applyFont="1" applyFill="1" applyBorder="1" applyAlignment="1">
      <alignment vertical="center"/>
    </xf>
    <xf numFmtId="164" fontId="30" fillId="8" borderId="2" xfId="1" applyNumberFormat="1" applyFont="1" applyFill="1" applyBorder="1" applyAlignment="1" applyProtection="1">
      <alignment vertical="center"/>
    </xf>
    <xf numFmtId="0" fontId="2" fillId="12" borderId="3" xfId="0" applyFont="1" applyFill="1" applyBorder="1" applyAlignment="1">
      <alignment vertical="top" wrapText="1"/>
    </xf>
    <xf numFmtId="0" fontId="2" fillId="0" borderId="0" xfId="0" applyFont="1" applyBorder="1" applyAlignment="1">
      <alignment horizontal="left" vertical="top" wrapText="1"/>
    </xf>
    <xf numFmtId="164" fontId="2" fillId="8" borderId="2" xfId="0" applyNumberFormat="1" applyFont="1" applyFill="1" applyBorder="1" applyAlignment="1">
      <alignment horizontal="left" vertical="center" wrapText="1"/>
    </xf>
    <xf numFmtId="0" fontId="2" fillId="12" borderId="3" xfId="0" applyFont="1" applyFill="1" applyBorder="1" applyAlignment="1">
      <alignment horizontal="left" vertical="top" wrapText="1"/>
    </xf>
    <xf numFmtId="0" fontId="2" fillId="0" borderId="0" xfId="0" applyFont="1"/>
    <xf numFmtId="164" fontId="30" fillId="8" borderId="2" xfId="1" applyNumberFormat="1" applyFont="1" applyFill="1" applyBorder="1" applyAlignment="1" applyProtection="1">
      <alignment horizontal="left" wrapText="1"/>
      <protection locked="0"/>
    </xf>
    <xf numFmtId="0" fontId="2" fillId="0" borderId="0" xfId="0" applyFont="1" applyAlignment="1">
      <alignment vertical="center"/>
    </xf>
    <xf numFmtId="164" fontId="30" fillId="8" borderId="2" xfId="1" applyNumberFormat="1" applyFont="1" applyFill="1" applyBorder="1" applyAlignment="1" applyProtection="1">
      <alignment horizontal="left" vertical="center" wrapText="1"/>
    </xf>
    <xf numFmtId="164" fontId="2" fillId="8" borderId="3" xfId="0" applyNumberFormat="1" applyFont="1" applyFill="1" applyBorder="1" applyAlignment="1">
      <alignment horizontal="left" vertical="center" wrapText="1"/>
    </xf>
    <xf numFmtId="164" fontId="2" fillId="8" borderId="3" xfId="0" applyNumberFormat="1" applyFont="1" applyFill="1" applyBorder="1" applyAlignment="1">
      <alignment vertical="center"/>
    </xf>
    <xf numFmtId="164" fontId="30" fillId="8" borderId="3" xfId="1" applyNumberFormat="1" applyFont="1" applyFill="1" applyBorder="1" applyAlignment="1" applyProtection="1">
      <alignment vertical="center"/>
    </xf>
    <xf numFmtId="0" fontId="2" fillId="0" borderId="0" xfId="0" applyFont="1" applyBorder="1" applyAlignment="1">
      <alignment horizontal="center" vertical="top" wrapText="1"/>
    </xf>
    <xf numFmtId="0" fontId="2" fillId="0" borderId="10" xfId="0" applyFont="1" applyBorder="1" applyAlignment="1">
      <alignment horizontal="left" vertical="top" wrapText="1"/>
    </xf>
    <xf numFmtId="0" fontId="2" fillId="0" borderId="10"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0" fontId="2" fillId="0" borderId="30" xfId="0" applyFont="1" applyFill="1" applyBorder="1" applyAlignment="1">
      <alignment horizontal="left" vertical="top" wrapText="1"/>
    </xf>
    <xf numFmtId="0" fontId="1" fillId="0" borderId="0" xfId="0" applyNumberFormat="1" applyFont="1"/>
    <xf numFmtId="0" fontId="2" fillId="0" borderId="0" xfId="0" applyFont="1" applyAlignment="1">
      <alignment horizontal="center"/>
    </xf>
    <xf numFmtId="0" fontId="2" fillId="0" borderId="0" xfId="0" applyNumberFormat="1" applyFont="1"/>
    <xf numFmtId="0" fontId="1" fillId="0" borderId="0" xfId="0" applyNumberFormat="1" applyFont="1" applyAlignment="1">
      <alignment horizontal="right"/>
    </xf>
    <xf numFmtId="0" fontId="2" fillId="15" borderId="0" xfId="0" applyFont="1" applyFill="1"/>
    <xf numFmtId="0" fontId="2" fillId="4" borderId="0" xfId="0" applyFont="1" applyFill="1" applyAlignment="1">
      <alignment horizontal="center"/>
    </xf>
    <xf numFmtId="0" fontId="2" fillId="4" borderId="0" xfId="0" applyNumberFormat="1" applyFont="1" applyFill="1"/>
    <xf numFmtId="0" fontId="2" fillId="0" borderId="10" xfId="0" applyFont="1" applyBorder="1"/>
    <xf numFmtId="0" fontId="2" fillId="0" borderId="10" xfId="0" applyNumberFormat="1" applyFont="1" applyBorder="1" applyAlignment="1">
      <alignment vertical="center"/>
    </xf>
    <xf numFmtId="49" fontId="2" fillId="0" borderId="0" xfId="0" applyNumberFormat="1" applyFont="1" applyBorder="1" applyAlignment="1">
      <alignment vertical="center"/>
    </xf>
    <xf numFmtId="0" fontId="2" fillId="0" borderId="30" xfId="0" applyFont="1" applyFill="1" applyBorder="1"/>
    <xf numFmtId="0" fontId="2" fillId="12" borderId="0" xfId="0" applyFont="1" applyFill="1" applyAlignment="1">
      <alignment horizontal="center"/>
    </xf>
    <xf numFmtId="0" fontId="2" fillId="12" borderId="0" xfId="0" applyNumberFormat="1" applyFont="1" applyFill="1"/>
    <xf numFmtId="0" fontId="2" fillId="0" borderId="0" xfId="0" applyNumberFormat="1" applyFont="1" applyBorder="1" applyAlignment="1">
      <alignment vertical="center"/>
    </xf>
    <xf numFmtId="0" fontId="2" fillId="16" borderId="0" xfId="0" applyFont="1" applyFill="1" applyAlignment="1">
      <alignment horizontal="center"/>
    </xf>
    <xf numFmtId="0" fontId="2" fillId="16" borderId="0" xfId="0" applyNumberFormat="1" applyFont="1" applyFill="1"/>
    <xf numFmtId="0" fontId="2" fillId="0" borderId="0" xfId="0" applyNumberFormat="1" applyFont="1" applyAlignment="1">
      <alignment horizontal="center"/>
    </xf>
    <xf numFmtId="0" fontId="2" fillId="5" borderId="0" xfId="0" applyFont="1" applyFill="1" applyBorder="1" applyAlignment="1">
      <alignment vertical="top"/>
    </xf>
    <xf numFmtId="0" fontId="2" fillId="0" borderId="0" xfId="0" applyFont="1" applyFill="1" applyAlignment="1">
      <alignment horizontal="center"/>
    </xf>
    <xf numFmtId="0" fontId="2" fillId="17" borderId="0" xfId="0" applyFont="1" applyFill="1" applyBorder="1" applyAlignment="1">
      <alignment vertical="top"/>
    </xf>
    <xf numFmtId="0" fontId="2" fillId="0" borderId="0" xfId="0" applyFont="1" applyFill="1" applyBorder="1" applyAlignment="1">
      <alignment vertical="top"/>
    </xf>
    <xf numFmtId="0" fontId="2" fillId="18" borderId="3" xfId="0" applyFont="1" applyFill="1" applyBorder="1" applyAlignment="1" applyProtection="1">
      <alignment horizontal="center" vertical="top" wrapText="1"/>
      <protection locked="0"/>
    </xf>
    <xf numFmtId="0" fontId="2" fillId="18" borderId="3" xfId="0" applyNumberFormat="1" applyFont="1" applyFill="1" applyBorder="1" applyAlignment="1" applyProtection="1">
      <alignment horizontal="center" vertical="top" wrapText="1"/>
      <protection locked="0"/>
    </xf>
    <xf numFmtId="0" fontId="2" fillId="19" borderId="3" xfId="0" applyFont="1" applyFill="1" applyBorder="1" applyAlignment="1" applyProtection="1">
      <alignment horizontal="center" vertical="top" wrapText="1"/>
      <protection locked="0"/>
    </xf>
    <xf numFmtId="0" fontId="2" fillId="19" borderId="3" xfId="0" applyNumberFormat="1" applyFont="1" applyFill="1" applyBorder="1" applyAlignment="1" applyProtection="1">
      <alignment horizontal="center" vertical="top" wrapText="1"/>
      <protection locked="0"/>
    </xf>
    <xf numFmtId="164" fontId="0" fillId="8" borderId="2" xfId="0" applyNumberFormat="1" applyFill="1" applyBorder="1" applyAlignment="1">
      <alignment vertical="center"/>
    </xf>
    <xf numFmtId="0" fontId="0" fillId="12" borderId="3" xfId="0" applyFill="1" applyBorder="1" applyAlignment="1">
      <alignment horizontal="left" vertical="top" wrapText="1"/>
    </xf>
    <xf numFmtId="0" fontId="6" fillId="0" borderId="0" xfId="0" applyFont="1"/>
    <xf numFmtId="164" fontId="0" fillId="8" borderId="2" xfId="0" applyNumberFormat="1" applyFill="1" applyBorder="1" applyAlignment="1">
      <alignment horizontal="left" vertical="center" wrapText="1"/>
    </xf>
    <xf numFmtId="0" fontId="0" fillId="0" borderId="0" xfId="0" applyFont="1" applyFill="1" applyBorder="1"/>
    <xf numFmtId="164" fontId="30" fillId="8" borderId="3" xfId="1" applyNumberFormat="1" applyFont="1" applyFill="1" applyBorder="1" applyAlignment="1" applyProtection="1">
      <alignment horizontal="left" vertical="center" wrapText="1"/>
    </xf>
    <xf numFmtId="164" fontId="0" fillId="8" borderId="3" xfId="0" applyNumberFormat="1" applyFill="1" applyBorder="1" applyAlignment="1">
      <alignment horizontal="left" vertical="center" wrapText="1"/>
    </xf>
    <xf numFmtId="0" fontId="35" fillId="0" borderId="7" xfId="1" applyFont="1" applyFill="1" applyBorder="1" applyAlignment="1" applyProtection="1">
      <alignment vertical="top" wrapText="1"/>
    </xf>
    <xf numFmtId="0" fontId="36" fillId="0" borderId="2" xfId="0" applyFont="1" applyFill="1" applyBorder="1" applyAlignment="1"/>
    <xf numFmtId="0" fontId="37" fillId="0" borderId="19" xfId="1" applyFont="1" applyFill="1" applyBorder="1" applyAlignment="1" applyProtection="1">
      <alignment wrapText="1"/>
    </xf>
    <xf numFmtId="0" fontId="37" fillId="0" borderId="7" xfId="1" applyFont="1" applyFill="1" applyBorder="1" applyAlignment="1" applyProtection="1">
      <alignment vertical="top" wrapText="1"/>
    </xf>
    <xf numFmtId="0" fontId="36" fillId="0" borderId="0" xfId="0" applyFont="1" applyFill="1" applyBorder="1" applyAlignment="1">
      <alignment vertical="top" wrapText="1"/>
    </xf>
    <xf numFmtId="0" fontId="36" fillId="0" borderId="0" xfId="0" applyFont="1" applyFill="1" applyBorder="1" applyAlignment="1"/>
    <xf numFmtId="0" fontId="2" fillId="19" borderId="3" xfId="0" applyNumberFormat="1" applyFont="1" applyFill="1" applyBorder="1" applyAlignment="1" applyProtection="1">
      <alignment horizontal="left" vertical="top" wrapText="1"/>
      <protection locked="0"/>
    </xf>
    <xf numFmtId="0" fontId="2" fillId="0" borderId="0" xfId="0" applyFont="1" applyBorder="1" applyAlignment="1">
      <alignment vertical="top" wrapText="1"/>
    </xf>
    <xf numFmtId="0" fontId="29" fillId="12" borderId="22" xfId="1" applyFont="1" applyFill="1" applyBorder="1" applyAlignment="1" applyProtection="1">
      <alignment vertical="top" wrapText="1"/>
    </xf>
    <xf numFmtId="49" fontId="2" fillId="5" borderId="0" xfId="0" applyNumberFormat="1" applyFont="1" applyFill="1" applyBorder="1" applyAlignment="1">
      <alignment vertical="top" wrapText="1"/>
    </xf>
    <xf numFmtId="0" fontId="0" fillId="12" borderId="3" xfId="0" applyFill="1" applyBorder="1" applyAlignment="1">
      <alignment vertical="top" wrapText="1"/>
    </xf>
    <xf numFmtId="0" fontId="6" fillId="12" borderId="3" xfId="0" applyFont="1" applyFill="1" applyBorder="1" applyAlignment="1">
      <alignment vertical="top" wrapText="1"/>
    </xf>
    <xf numFmtId="0" fontId="2" fillId="14" borderId="3" xfId="0" applyFont="1" applyFill="1" applyBorder="1" applyAlignment="1">
      <alignment horizontal="center" vertical="top" wrapText="1"/>
    </xf>
    <xf numFmtId="0" fontId="29" fillId="20" borderId="1" xfId="1" applyFont="1" applyFill="1" applyBorder="1" applyAlignment="1" applyProtection="1">
      <alignment wrapText="1"/>
    </xf>
    <xf numFmtId="0" fontId="29" fillId="20" borderId="9" xfId="1" applyFont="1" applyFill="1" applyBorder="1" applyAlignment="1" applyProtection="1">
      <alignment wrapText="1"/>
    </xf>
    <xf numFmtId="0" fontId="29" fillId="20" borderId="10" xfId="1" applyFont="1" applyFill="1" applyBorder="1" applyAlignment="1" applyProtection="1">
      <alignment wrapText="1"/>
    </xf>
    <xf numFmtId="0" fontId="29" fillId="20" borderId="35" xfId="1" applyFont="1" applyFill="1" applyBorder="1" applyAlignment="1" applyProtection="1">
      <alignment wrapText="1"/>
    </xf>
    <xf numFmtId="0" fontId="29" fillId="20" borderId="1" xfId="1" applyFont="1" applyFill="1" applyBorder="1" applyAlignment="1" applyProtection="1">
      <alignment horizontal="center" wrapText="1"/>
    </xf>
    <xf numFmtId="0" fontId="2" fillId="21" borderId="3" xfId="0" applyFont="1" applyFill="1" applyBorder="1" applyAlignment="1">
      <alignment vertical="top" wrapText="1"/>
    </xf>
    <xf numFmtId="0" fontId="2" fillId="19" borderId="3" xfId="0" applyFont="1" applyFill="1" applyBorder="1" applyAlignment="1">
      <alignment horizontal="center" vertical="top" wrapText="1"/>
    </xf>
    <xf numFmtId="0" fontId="2" fillId="18" borderId="3" xfId="0" applyFont="1" applyFill="1" applyBorder="1" applyAlignment="1">
      <alignment horizontal="center" vertical="top" wrapText="1"/>
    </xf>
    <xf numFmtId="15" fontId="2" fillId="2" borderId="3" xfId="0" applyNumberFormat="1" applyFont="1" applyFill="1" applyBorder="1" applyAlignment="1" applyProtection="1">
      <alignment vertical="top" wrapText="1"/>
      <protection locked="0"/>
    </xf>
    <xf numFmtId="0" fontId="2" fillId="0" borderId="8" xfId="0" applyFont="1" applyBorder="1"/>
    <xf numFmtId="0" fontId="1" fillId="0" borderId="8" xfId="0" applyFont="1" applyBorder="1" applyAlignment="1">
      <alignment horizontal="center"/>
    </xf>
    <xf numFmtId="0" fontId="1" fillId="0" borderId="8" xfId="0" applyFont="1" applyBorder="1"/>
    <xf numFmtId="0" fontId="2" fillId="0" borderId="8" xfId="0" applyNumberFormat="1" applyFont="1" applyBorder="1"/>
    <xf numFmtId="0" fontId="1" fillId="0" borderId="0" xfId="0" applyFont="1" applyAlignment="1">
      <alignment horizontal="right"/>
    </xf>
    <xf numFmtId="0" fontId="1" fillId="0" borderId="0" xfId="0" applyFont="1" applyFill="1" applyAlignment="1">
      <alignment horizontal="right"/>
    </xf>
    <xf numFmtId="0" fontId="2" fillId="22" borderId="3" xfId="0" applyFont="1" applyFill="1" applyBorder="1" applyAlignment="1">
      <alignment horizontal="center" vertical="top" wrapText="1"/>
    </xf>
    <xf numFmtId="0" fontId="2" fillId="22" borderId="3" xfId="0" applyFont="1" applyFill="1" applyBorder="1" applyAlignment="1" applyProtection="1">
      <alignment horizontal="left" vertical="top" wrapText="1"/>
      <protection locked="0"/>
    </xf>
    <xf numFmtId="0" fontId="1" fillId="0" borderId="0" xfId="0" applyFont="1"/>
    <xf numFmtId="0" fontId="0" fillId="23" borderId="0" xfId="0" applyFill="1"/>
    <xf numFmtId="16" fontId="2" fillId="2" borderId="3" xfId="0" applyNumberFormat="1" applyFont="1" applyFill="1" applyBorder="1" applyAlignment="1" applyProtection="1">
      <alignment vertical="top" wrapText="1"/>
      <protection locked="0"/>
    </xf>
    <xf numFmtId="0" fontId="2" fillId="24" borderId="3" xfId="0" applyFont="1" applyFill="1" applyBorder="1" applyAlignment="1" applyProtection="1">
      <alignment horizontal="left" vertical="top" wrapText="1"/>
      <protection locked="0"/>
    </xf>
    <xf numFmtId="0" fontId="2" fillId="24" borderId="3" xfId="0" applyFont="1" applyFill="1" applyBorder="1" applyAlignment="1">
      <alignment horizontal="center" vertical="top" wrapText="1"/>
    </xf>
    <xf numFmtId="14" fontId="2" fillId="2" borderId="3" xfId="0" applyNumberFormat="1" applyFont="1" applyFill="1" applyBorder="1" applyAlignment="1" applyProtection="1">
      <alignment horizontal="left" vertical="top" wrapText="1"/>
      <protection locked="0"/>
    </xf>
    <xf numFmtId="0" fontId="41" fillId="2" borderId="3" xfId="0" applyFont="1" applyFill="1" applyBorder="1" applyAlignment="1" applyProtection="1">
      <alignment vertical="top" wrapText="1"/>
      <protection locked="0"/>
    </xf>
    <xf numFmtId="0" fontId="2" fillId="19" borderId="3" xfId="0" applyFont="1" applyFill="1" applyBorder="1" applyAlignment="1" applyProtection="1">
      <alignment vertical="top" wrapText="1"/>
      <protection locked="0"/>
    </xf>
    <xf numFmtId="0" fontId="1" fillId="2" borderId="3" xfId="0" applyFont="1" applyFill="1" applyBorder="1" applyAlignment="1" applyProtection="1">
      <alignment horizontal="left" vertical="top" wrapText="1"/>
      <protection locked="0"/>
    </xf>
    <xf numFmtId="0" fontId="2" fillId="25" borderId="3" xfId="0" applyFont="1" applyFill="1" applyBorder="1" applyAlignment="1">
      <alignment horizontal="center" vertical="top" wrapText="1"/>
    </xf>
    <xf numFmtId="0" fontId="2" fillId="26" borderId="3" xfId="0" applyFont="1" applyFill="1" applyBorder="1" applyAlignment="1" applyProtection="1">
      <alignment vertical="top" wrapText="1"/>
      <protection locked="0"/>
    </xf>
    <xf numFmtId="0" fontId="2" fillId="27" borderId="3" xfId="0" applyFont="1" applyFill="1" applyBorder="1" applyAlignment="1">
      <alignment horizontal="center" vertical="top" wrapText="1"/>
    </xf>
    <xf numFmtId="0" fontId="1" fillId="2" borderId="5" xfId="0" applyFont="1" applyFill="1" applyBorder="1" applyAlignment="1">
      <alignment horizontal="right" vertical="top"/>
    </xf>
    <xf numFmtId="0" fontId="1" fillId="2" borderId="3" xfId="0" applyFont="1" applyFill="1" applyBorder="1" applyAlignment="1">
      <alignment horizontal="right" vertical="top"/>
    </xf>
    <xf numFmtId="0" fontId="1" fillId="2" borderId="42" xfId="0" applyFont="1" applyFill="1" applyBorder="1" applyAlignment="1">
      <alignment horizontal="right" vertical="top"/>
    </xf>
    <xf numFmtId="49" fontId="0" fillId="13" borderId="43" xfId="0" applyNumberFormat="1" applyFill="1" applyBorder="1" applyAlignment="1" applyProtection="1">
      <alignment vertical="top" wrapText="1"/>
      <protection locked="0"/>
    </xf>
    <xf numFmtId="0" fontId="0" fillId="0" borderId="33" xfId="0" applyBorder="1" applyAlignment="1">
      <alignment vertical="top" wrapText="1"/>
    </xf>
    <xf numFmtId="0" fontId="0" fillId="0" borderId="41" xfId="0" applyBorder="1" applyAlignment="1">
      <alignment vertical="top" wrapText="1"/>
    </xf>
    <xf numFmtId="49" fontId="4" fillId="13" borderId="43" xfId="1" applyNumberFormat="1" applyFill="1" applyBorder="1" applyAlignment="1" applyProtection="1">
      <alignment vertical="top" wrapText="1"/>
      <protection locked="0"/>
    </xf>
    <xf numFmtId="0" fontId="3" fillId="13" borderId="38" xfId="0" applyFont="1" applyFill="1" applyBorder="1" applyAlignment="1">
      <alignment horizontal="left" vertical="top" wrapText="1"/>
    </xf>
    <xf numFmtId="0" fontId="3" fillId="13" borderId="39" xfId="0" applyFont="1" applyFill="1" applyBorder="1" applyAlignment="1">
      <alignment horizontal="left" vertical="top" wrapText="1"/>
    </xf>
    <xf numFmtId="0" fontId="3" fillId="13" borderId="40" xfId="0" applyFont="1" applyFill="1" applyBorder="1" applyAlignment="1">
      <alignment horizontal="left" vertical="top" wrapText="1"/>
    </xf>
    <xf numFmtId="165" fontId="0" fillId="13" borderId="43" xfId="0" applyNumberFormat="1" applyFill="1" applyBorder="1" applyAlignment="1" applyProtection="1">
      <alignment vertical="top" wrapText="1"/>
      <protection locked="0"/>
    </xf>
    <xf numFmtId="165" fontId="0" fillId="0" borderId="33" xfId="0" applyNumberFormat="1" applyBorder="1" applyAlignment="1">
      <alignment vertical="top" wrapText="1"/>
    </xf>
    <xf numFmtId="165" fontId="0" fillId="0" borderId="41" xfId="0" applyNumberFormat="1" applyBorder="1" applyAlignment="1">
      <alignment vertical="top" wrapText="1"/>
    </xf>
    <xf numFmtId="0" fontId="3" fillId="2" borderId="5" xfId="0" applyFont="1" applyFill="1" applyBorder="1" applyAlignment="1">
      <alignment horizontal="right"/>
    </xf>
    <xf numFmtId="0" fontId="3" fillId="2" borderId="3" xfId="0" applyFont="1" applyFill="1" applyBorder="1" applyAlignment="1">
      <alignment horizontal="right"/>
    </xf>
    <xf numFmtId="0" fontId="3" fillId="2" borderId="42" xfId="0" applyFont="1" applyFill="1" applyBorder="1" applyAlignment="1">
      <alignment horizontal="right"/>
    </xf>
    <xf numFmtId="0" fontId="3" fillId="2" borderId="5" xfId="0" applyFont="1" applyFill="1" applyBorder="1" applyAlignment="1">
      <alignment horizontal="right" wrapText="1"/>
    </xf>
    <xf numFmtId="0" fontId="3" fillId="2" borderId="3" xfId="0" applyFont="1" applyFill="1" applyBorder="1" applyAlignment="1">
      <alignment horizontal="right" wrapText="1"/>
    </xf>
    <xf numFmtId="0" fontId="3" fillId="2" borderId="42" xfId="0" applyFont="1" applyFill="1" applyBorder="1" applyAlignment="1">
      <alignment horizontal="right" wrapText="1"/>
    </xf>
    <xf numFmtId="0" fontId="1" fillId="2" borderId="5" xfId="0" applyFont="1" applyFill="1" applyBorder="1" applyAlignment="1">
      <alignment horizontal="right" vertical="top" wrapText="1"/>
    </xf>
    <xf numFmtId="0" fontId="0" fillId="2" borderId="3" xfId="0" applyFill="1" applyBorder="1" applyAlignment="1">
      <alignment wrapText="1"/>
    </xf>
    <xf numFmtId="0" fontId="0" fillId="2" borderId="42" xfId="0" applyFill="1" applyBorder="1" applyAlignment="1">
      <alignment wrapText="1"/>
    </xf>
    <xf numFmtId="0" fontId="1" fillId="2" borderId="3" xfId="0" applyFont="1" applyFill="1" applyBorder="1" applyAlignment="1">
      <alignment horizontal="right" vertical="top" wrapText="1"/>
    </xf>
    <xf numFmtId="0" fontId="1" fillId="2" borderId="42" xfId="0" applyFont="1" applyFill="1" applyBorder="1" applyAlignment="1">
      <alignment horizontal="right" vertical="top" wrapText="1"/>
    </xf>
    <xf numFmtId="0" fontId="20" fillId="0" borderId="0" xfId="0" applyFont="1" applyFill="1" applyAlignment="1">
      <alignment vertical="top" wrapText="1"/>
    </xf>
    <xf numFmtId="0" fontId="0" fillId="0" borderId="0" xfId="0" applyFill="1" applyAlignment="1">
      <alignment vertical="top" wrapText="1"/>
    </xf>
    <xf numFmtId="0" fontId="21" fillId="0" borderId="0" xfId="0" applyFont="1" applyFill="1" applyAlignment="1">
      <alignment wrapText="1"/>
    </xf>
    <xf numFmtId="0" fontId="0" fillId="0" borderId="0" xfId="0" applyFill="1" applyAlignment="1">
      <alignment wrapText="1"/>
    </xf>
    <xf numFmtId="164" fontId="22" fillId="0" borderId="8" xfId="0" applyNumberFormat="1" applyFont="1" applyBorder="1" applyAlignment="1">
      <alignment horizontal="center" vertical="top" wrapText="1"/>
    </xf>
    <xf numFmtId="0" fontId="1" fillId="2" borderId="33" xfId="0" applyFont="1" applyFill="1" applyBorder="1" applyAlignment="1">
      <alignment horizontal="right" vertical="top"/>
    </xf>
    <xf numFmtId="0" fontId="0" fillId="0" borderId="33" xfId="0" applyBorder="1" applyAlignment="1"/>
    <xf numFmtId="0" fontId="0" fillId="0" borderId="41" xfId="0" applyBorder="1" applyAlignment="1"/>
    <xf numFmtId="0" fontId="0" fillId="13" borderId="23" xfId="0" applyFill="1" applyBorder="1" applyAlignment="1">
      <alignment vertical="top" wrapText="1"/>
    </xf>
    <xf numFmtId="0" fontId="0" fillId="13" borderId="3" xfId="0" applyFill="1" applyBorder="1" applyAlignment="1">
      <alignment vertical="top" wrapText="1"/>
    </xf>
    <xf numFmtId="0" fontId="0" fillId="13" borderId="42" xfId="0" applyFill="1" applyBorder="1" applyAlignment="1">
      <alignment vertical="top" wrapText="1"/>
    </xf>
    <xf numFmtId="0" fontId="1" fillId="4" borderId="44" xfId="0" applyFont="1" applyFill="1" applyBorder="1" applyAlignment="1">
      <alignment horizontal="center" vertical="top"/>
    </xf>
    <xf numFmtId="0" fontId="2" fillId="0" borderId="45" xfId="0" applyFont="1" applyBorder="1" applyAlignment="1">
      <alignment horizontal="center" vertical="top"/>
    </xf>
    <xf numFmtId="0" fontId="1" fillId="4" borderId="44" xfId="0" applyFont="1" applyFill="1" applyBorder="1" applyAlignment="1">
      <alignment horizontal="center"/>
    </xf>
    <xf numFmtId="0" fontId="2" fillId="0" borderId="45" xfId="0" applyFont="1" applyBorder="1" applyAlignment="1"/>
    <xf numFmtId="0" fontId="2" fillId="0" borderId="46" xfId="0" applyFont="1" applyBorder="1" applyAlignment="1"/>
    <xf numFmtId="0" fontId="2" fillId="0" borderId="46" xfId="0" applyFont="1" applyBorder="1" applyAlignment="1">
      <alignment horizontal="center" vertical="top"/>
    </xf>
    <xf numFmtId="0" fontId="0" fillId="0" borderId="0" xfId="0" applyFill="1" applyBorder="1" applyAlignment="1">
      <alignment horizontal="left" wrapText="1"/>
    </xf>
    <xf numFmtId="0" fontId="0" fillId="3" borderId="33" xfId="0" applyFill="1" applyBorder="1" applyAlignment="1">
      <alignment horizontal="left" vertical="top" wrapText="1"/>
    </xf>
    <xf numFmtId="0" fontId="0" fillId="3" borderId="47" xfId="0" applyFill="1" applyBorder="1" applyAlignment="1">
      <alignment horizontal="left" vertical="top" wrapText="1"/>
    </xf>
    <xf numFmtId="0" fontId="3" fillId="4" borderId="52" xfId="0" applyFont="1" applyFill="1" applyBorder="1" applyAlignment="1">
      <alignment horizontal="center" vertical="center" wrapText="1"/>
    </xf>
    <xf numFmtId="0" fontId="0" fillId="4" borderId="33" xfId="0" applyFill="1" applyBorder="1" applyAlignment="1">
      <alignment horizontal="center" vertical="center" wrapText="1"/>
    </xf>
    <xf numFmtId="0" fontId="0" fillId="4" borderId="47" xfId="0" applyFill="1" applyBorder="1" applyAlignment="1">
      <alignment horizontal="center" vertical="center" wrapText="1"/>
    </xf>
    <xf numFmtId="0" fontId="0" fillId="2" borderId="33" xfId="0" applyFill="1" applyBorder="1" applyAlignment="1">
      <alignment horizontal="left" vertical="top" wrapText="1"/>
    </xf>
    <xf numFmtId="0" fontId="0" fillId="2" borderId="47" xfId="0" applyFill="1" applyBorder="1" applyAlignment="1">
      <alignment horizontal="left" vertical="top" wrapText="1"/>
    </xf>
    <xf numFmtId="0" fontId="4" fillId="2" borderId="2" xfId="1" applyFont="1" applyFill="1" applyBorder="1" applyAlignment="1" applyProtection="1">
      <alignment horizontal="left" vertical="top" wrapText="1" shrinkToFit="1"/>
    </xf>
    <xf numFmtId="0" fontId="4" fillId="2" borderId="33" xfId="1" applyFill="1" applyBorder="1" applyAlignment="1" applyProtection="1">
      <alignment horizontal="left" vertical="top" wrapText="1" shrinkToFit="1"/>
    </xf>
    <xf numFmtId="0" fontId="4" fillId="2" borderId="47" xfId="1" applyFill="1" applyBorder="1" applyAlignment="1" applyProtection="1">
      <alignment horizontal="left" vertical="top" wrapText="1" shrinkToFit="1"/>
    </xf>
    <xf numFmtId="0" fontId="6" fillId="2" borderId="52"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2" xfId="0" applyFont="1" applyFill="1" applyBorder="1" applyAlignment="1">
      <alignment vertical="top" wrapText="1"/>
    </xf>
    <xf numFmtId="0" fontId="0" fillId="0" borderId="47" xfId="0" applyBorder="1" applyAlignment="1">
      <alignment vertical="top" wrapText="1"/>
    </xf>
    <xf numFmtId="0" fontId="0" fillId="11" borderId="33" xfId="0" applyFill="1" applyBorder="1" applyAlignment="1">
      <alignment horizontal="left" vertical="top" wrapText="1"/>
    </xf>
    <xf numFmtId="0" fontId="0" fillId="11" borderId="47" xfId="0" applyFill="1" applyBorder="1" applyAlignment="1">
      <alignment horizontal="left" vertical="top" wrapText="1"/>
    </xf>
    <xf numFmtId="0" fontId="10" fillId="3" borderId="33" xfId="0" applyFont="1" applyFill="1" applyBorder="1" applyAlignment="1">
      <alignment horizontal="left" vertical="top" wrapText="1"/>
    </xf>
    <xf numFmtId="0" fontId="0" fillId="3" borderId="33" xfId="0" applyFill="1" applyBorder="1" applyAlignment="1">
      <alignment horizontal="left" vertical="center" wrapText="1"/>
    </xf>
    <xf numFmtId="0" fontId="0" fillId="3" borderId="47" xfId="0" applyFill="1" applyBorder="1" applyAlignment="1">
      <alignment horizontal="left" vertical="center" wrapText="1"/>
    </xf>
    <xf numFmtId="0" fontId="0" fillId="3" borderId="2" xfId="0" applyFill="1" applyBorder="1" applyAlignment="1">
      <alignment horizontal="left" vertical="top" wrapText="1"/>
    </xf>
    <xf numFmtId="0" fontId="0" fillId="3" borderId="5" xfId="0" applyFill="1" applyBorder="1" applyAlignment="1">
      <alignment horizontal="left" vertical="top" wrapText="1"/>
    </xf>
    <xf numFmtId="0" fontId="0" fillId="12" borderId="53" xfId="0" applyFill="1" applyBorder="1" applyAlignment="1">
      <alignment horizontal="left" wrapText="1"/>
    </xf>
    <xf numFmtId="0" fontId="0" fillId="12" borderId="54" xfId="0" applyFill="1" applyBorder="1" applyAlignment="1">
      <alignment horizontal="left" wrapText="1"/>
    </xf>
    <xf numFmtId="0" fontId="0" fillId="12" borderId="55" xfId="0" applyFill="1" applyBorder="1" applyAlignment="1">
      <alignment horizontal="left" wrapText="1"/>
    </xf>
    <xf numFmtId="0" fontId="0" fillId="8" borderId="56" xfId="0" applyFill="1" applyBorder="1" applyAlignment="1">
      <alignment horizontal="left" wrapText="1"/>
    </xf>
    <xf numFmtId="0" fontId="0" fillId="0" borderId="54" xfId="0" applyBorder="1" applyAlignment="1">
      <alignment horizontal="left" wrapText="1"/>
    </xf>
    <xf numFmtId="0" fontId="0" fillId="0" borderId="55" xfId="0" applyBorder="1" applyAlignment="1">
      <alignment horizontal="left" wrapText="1"/>
    </xf>
    <xf numFmtId="0" fontId="6" fillId="4" borderId="33" xfId="0" applyFont="1" applyFill="1" applyBorder="1" applyAlignment="1">
      <alignment horizontal="left" vertical="top" wrapText="1"/>
    </xf>
    <xf numFmtId="0" fontId="6" fillId="4" borderId="47" xfId="0" applyFont="1" applyFill="1" applyBorder="1" applyAlignment="1">
      <alignment horizontal="left" vertical="top" wrapText="1"/>
    </xf>
    <xf numFmtId="0" fontId="0" fillId="2" borderId="54" xfId="0" applyFill="1" applyBorder="1" applyAlignment="1">
      <alignment horizontal="left" vertical="top" wrapText="1"/>
    </xf>
    <xf numFmtId="0" fontId="0" fillId="2" borderId="55" xfId="0" applyFill="1" applyBorder="1" applyAlignment="1">
      <alignment horizontal="left" vertical="top" wrapText="1"/>
    </xf>
    <xf numFmtId="0" fontId="0" fillId="8" borderId="53" xfId="0" applyFill="1" applyBorder="1" applyAlignment="1">
      <alignment horizontal="left" wrapText="1"/>
    </xf>
    <xf numFmtId="0" fontId="0" fillId="8" borderId="54" xfId="0" applyFill="1" applyBorder="1" applyAlignment="1">
      <alignment horizontal="left" wrapText="1"/>
    </xf>
    <xf numFmtId="0" fontId="0" fillId="8" borderId="55" xfId="0" applyFill="1" applyBorder="1" applyAlignment="1">
      <alignment horizontal="left" wrapText="1"/>
    </xf>
    <xf numFmtId="0" fontId="0" fillId="8" borderId="53" xfId="0" applyFill="1" applyBorder="1" applyAlignment="1">
      <alignment horizontal="left" vertical="top" wrapText="1"/>
    </xf>
    <xf numFmtId="0" fontId="0" fillId="8" borderId="54" xfId="0" applyFill="1" applyBorder="1" applyAlignment="1">
      <alignment horizontal="left" vertical="top" wrapText="1"/>
    </xf>
    <xf numFmtId="0" fontId="0" fillId="8" borderId="55" xfId="0" applyFill="1" applyBorder="1" applyAlignment="1">
      <alignment horizontal="left" vertical="top" wrapText="1"/>
    </xf>
    <xf numFmtId="0" fontId="0" fillId="0" borderId="54" xfId="0" applyBorder="1" applyAlignment="1">
      <alignment horizontal="left" vertical="top" wrapText="1"/>
    </xf>
    <xf numFmtId="0" fontId="0" fillId="0" borderId="55" xfId="0" applyBorder="1" applyAlignment="1">
      <alignment horizontal="left" vertical="top" wrapText="1"/>
    </xf>
    <xf numFmtId="0" fontId="0" fillId="3" borderId="3" xfId="0" applyFill="1" applyBorder="1" applyAlignment="1">
      <alignment horizontal="left" vertical="top" wrapText="1"/>
    </xf>
    <xf numFmtId="0" fontId="4" fillId="0" borderId="0" xfId="1" applyAlignment="1" applyProtection="1">
      <alignment horizontal="right" wrapText="1"/>
    </xf>
    <xf numFmtId="0" fontId="14" fillId="4" borderId="48" xfId="0" applyFont="1" applyFill="1" applyBorder="1" applyAlignment="1">
      <alignment vertical="top" wrapText="1"/>
    </xf>
    <xf numFmtId="0" fontId="0" fillId="4" borderId="49" xfId="0" applyFill="1" applyBorder="1" applyAlignment="1">
      <alignment vertical="top" wrapText="1"/>
    </xf>
    <xf numFmtId="0" fontId="0" fillId="4" borderId="50" xfId="0" applyFill="1" applyBorder="1" applyAlignment="1">
      <alignment vertical="top" wrapText="1"/>
    </xf>
    <xf numFmtId="0" fontId="0" fillId="3" borderId="8" xfId="0" applyFill="1" applyBorder="1" applyAlignment="1">
      <alignment horizontal="left" vertical="top" wrapText="1"/>
    </xf>
    <xf numFmtId="0" fontId="0" fillId="3" borderId="51" xfId="0" applyFill="1" applyBorder="1" applyAlignment="1">
      <alignment horizontal="left" vertical="top" wrapText="1"/>
    </xf>
    <xf numFmtId="0" fontId="6" fillId="3" borderId="33" xfId="0" applyFont="1" applyFill="1" applyBorder="1" applyAlignment="1">
      <alignment horizontal="left" vertical="top" wrapText="1"/>
    </xf>
    <xf numFmtId="0" fontId="6" fillId="3" borderId="47" xfId="0" applyFont="1" applyFill="1" applyBorder="1" applyAlignment="1">
      <alignment horizontal="left" vertical="top" wrapText="1"/>
    </xf>
    <xf numFmtId="0" fontId="0" fillId="9" borderId="20" xfId="0" applyFill="1" applyBorder="1" applyAlignment="1">
      <alignment horizontal="left" wrapText="1"/>
    </xf>
    <xf numFmtId="0" fontId="0" fillId="0" borderId="0" xfId="0" applyAlignment="1">
      <alignment horizontal="left" wrapText="1"/>
    </xf>
    <xf numFmtId="0" fontId="3" fillId="4" borderId="57" xfId="0" applyFont="1" applyFill="1" applyBorder="1" applyAlignment="1">
      <alignment wrapText="1"/>
    </xf>
    <xf numFmtId="0" fontId="0" fillId="4" borderId="26" xfId="0" applyFill="1" applyBorder="1" applyAlignment="1">
      <alignment wrapText="1"/>
    </xf>
    <xf numFmtId="0" fontId="0" fillId="4" borderId="58" xfId="0" applyFill="1" applyBorder="1" applyAlignment="1">
      <alignment wrapText="1"/>
    </xf>
    <xf numFmtId="0" fontId="0" fillId="4" borderId="28" xfId="0" applyFill="1" applyBorder="1" applyAlignment="1">
      <alignment wrapText="1"/>
    </xf>
    <xf numFmtId="0" fontId="6" fillId="2" borderId="59" xfId="0" applyFont="1" applyFill="1" applyBorder="1" applyAlignment="1">
      <alignment vertical="top"/>
    </xf>
    <xf numFmtId="0" fontId="6" fillId="2" borderId="30" xfId="0" applyFont="1" applyFill="1" applyBorder="1" applyAlignment="1">
      <alignment vertical="top"/>
    </xf>
    <xf numFmtId="0" fontId="6" fillId="2" borderId="59" xfId="0" applyFont="1" applyFill="1" applyBorder="1" applyAlignment="1">
      <alignment vertical="top" wrapText="1"/>
    </xf>
    <xf numFmtId="0" fontId="6" fillId="2" borderId="30" xfId="0" applyFont="1" applyFill="1" applyBorder="1" applyAlignment="1">
      <alignment vertical="top" wrapText="1"/>
    </xf>
    <xf numFmtId="0" fontId="6" fillId="2" borderId="22" xfId="0" applyFont="1" applyFill="1" applyBorder="1" applyAlignment="1">
      <alignment vertical="top" wrapText="1"/>
    </xf>
    <xf numFmtId="0" fontId="0" fillId="2" borderId="59" xfId="0" applyFill="1" applyBorder="1" applyAlignment="1">
      <alignment horizontal="left" vertical="top"/>
    </xf>
    <xf numFmtId="0" fontId="0" fillId="2" borderId="30" xfId="0" applyFill="1" applyBorder="1" applyAlignment="1">
      <alignment horizontal="left" vertical="top"/>
    </xf>
    <xf numFmtId="0" fontId="0" fillId="2" borderId="22" xfId="0" applyFill="1" applyBorder="1" applyAlignment="1">
      <alignment horizontal="left" vertical="top"/>
    </xf>
    <xf numFmtId="0" fontId="6" fillId="2" borderId="22" xfId="0" applyFont="1" applyFill="1" applyBorder="1" applyAlignment="1">
      <alignment vertical="top"/>
    </xf>
    <xf numFmtId="164" fontId="0" fillId="8" borderId="3" xfId="0" applyNumberFormat="1" applyFill="1" applyBorder="1" applyAlignment="1">
      <alignment vertical="center"/>
    </xf>
    <xf numFmtId="164" fontId="30" fillId="8" borderId="3" xfId="1" applyNumberFormat="1" applyFont="1" applyFill="1" applyBorder="1" applyAlignment="1" applyProtection="1">
      <alignment horizontal="left" wrapText="1"/>
      <protection locked="0"/>
    </xf>
  </cellXfs>
  <cellStyles count="29">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Hyperlink" xfId="1" builtinId="8"/>
    <cellStyle name="Normal" xfId="0" builtinId="0"/>
  </cellStyles>
  <dxfs count="1">
    <dxf>
      <fill>
        <patternFill patternType="solid">
          <fgColor rgb="FFE26B0A"/>
          <bgColor rgb="FF00000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0</xdr:row>
          <xdr:rowOff>142875</xdr:rowOff>
        </xdr:from>
        <xdr:to>
          <xdr:col>6</xdr:col>
          <xdr:colOff>0</xdr:colOff>
          <xdr:row>4</xdr:row>
          <xdr:rowOff>85725</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47625</xdr:rowOff>
        </xdr:from>
        <xdr:to>
          <xdr:col>8</xdr:col>
          <xdr:colOff>257175</xdr:colOff>
          <xdr:row>10</xdr:row>
          <xdr:rowOff>0</xdr:rowOff>
        </xdr:to>
        <xdr:sp macro="" textlink="">
          <xdr:nvSpPr>
            <xdr:cNvPr id="12290" name="Object 2" hidden="1">
              <a:extLst>
                <a:ext uri="{63B3BB69-23CF-44E3-9099-C40C66FF867C}">
                  <a14:compatExt spid="_x0000_s12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352425</xdr:colOff>
          <xdr:row>8</xdr:row>
          <xdr:rowOff>47625</xdr:rowOff>
        </xdr:from>
        <xdr:to>
          <xdr:col>6</xdr:col>
          <xdr:colOff>0</xdr:colOff>
          <xdr:row>10</xdr:row>
          <xdr:rowOff>0</xdr:rowOff>
        </xdr:to>
        <xdr:sp macro="" textlink="">
          <xdr:nvSpPr>
            <xdr:cNvPr id="12293" name="Object 5" hidden="1">
              <a:extLst>
                <a:ext uri="{63B3BB69-23CF-44E3-9099-C40C66FF867C}">
                  <a14:compatExt spid="_x0000_s12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14</xdr:row>
          <xdr:rowOff>0</xdr:rowOff>
        </xdr:from>
        <xdr:to>
          <xdr:col>6</xdr:col>
          <xdr:colOff>257175</xdr:colOff>
          <xdr:row>18</xdr:row>
          <xdr:rowOff>85725</xdr:rowOff>
        </xdr:to>
        <xdr:sp macro="" textlink="">
          <xdr:nvSpPr>
            <xdr:cNvPr id="12294" name="Object 6" hidden="1">
              <a:extLst>
                <a:ext uri="{63B3BB69-23CF-44E3-9099-C40C66FF867C}">
                  <a14:compatExt spid="_x0000_s12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21</xdr:row>
          <xdr:rowOff>66675</xdr:rowOff>
        </xdr:from>
        <xdr:to>
          <xdr:col>10</xdr:col>
          <xdr:colOff>152400</xdr:colOff>
          <xdr:row>27</xdr:row>
          <xdr:rowOff>152400</xdr:rowOff>
        </xdr:to>
        <xdr:sp macro="" textlink="">
          <xdr:nvSpPr>
            <xdr:cNvPr id="12295" name="Object 7" hidden="1">
              <a:extLst>
                <a:ext uri="{63B3BB69-23CF-44E3-9099-C40C66FF867C}">
                  <a14:compatExt spid="_x0000_s1229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19050</xdr:rowOff>
    </xdr:from>
    <xdr:to>
      <xdr:col>13</xdr:col>
      <xdr:colOff>0</xdr:colOff>
      <xdr:row>73</xdr:row>
      <xdr:rowOff>19050</xdr:rowOff>
    </xdr:to>
    <xdr:sp macro="" textlink="">
      <xdr:nvSpPr>
        <xdr:cNvPr id="8193" name="Text Box 1"/>
        <xdr:cNvSpPr txBox="1">
          <a:spLocks noChangeArrowheads="1"/>
        </xdr:cNvSpPr>
      </xdr:nvSpPr>
      <xdr:spPr bwMode="auto">
        <a:xfrm>
          <a:off x="0" y="361950"/>
          <a:ext cx="8153400" cy="11506200"/>
        </a:xfrm>
        <a:prstGeom prst="rect">
          <a:avLst/>
        </a:prstGeom>
        <a:solidFill>
          <a:srgbClr val="CC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For the column titled "Disposition" please select one of the following:</a:t>
          </a: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Applicable to All Ballot Comments (Affirmative and Negative)</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 Persuasive.</a:t>
          </a:r>
          <a:r>
            <a:rPr lang="en-US" sz="1000" b="0" i="0" u="none" strike="noStrike" baseline="0">
              <a:solidFill>
                <a:srgbClr val="000000"/>
              </a:solidFill>
              <a:latin typeface="Arial"/>
              <a:cs typeface="Arial"/>
            </a:rPr>
            <a:t>  The WG has accepted the ballot comment as submitted and will make the appropriate change in the next ballot cycle.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2. Persuasive with Mod.</a:t>
          </a:r>
          <a:r>
            <a:rPr lang="en-US" sz="1000" b="0" i="0" u="none" strike="noStrike" baseline="0">
              <a:solidFill>
                <a:srgbClr val="000000"/>
              </a:solidFill>
              <a:latin typeface="Arial"/>
              <a:cs typeface="Arial"/>
            </a:rPr>
            <a:t>  The WG believes the ballot comment has merit, but has changed the proposed solution given by the voter.  Example scenarios include, but are not limited to;</a:t>
          </a:r>
        </a:p>
        <a:p>
          <a:pPr algn="l" rtl="0">
            <a:defRPr sz="1000"/>
          </a:pPr>
          <a:r>
            <a:rPr lang="en-US" sz="1000" b="0" i="0" u="none" strike="noStrike" baseline="0">
              <a:solidFill>
                <a:srgbClr val="000000"/>
              </a:solidFill>
              <a:latin typeface="Arial"/>
              <a:cs typeface="Arial"/>
            </a:rPr>
            <a:t>-The WG has accepted the intent of the ballot comment, but has changed the proposed solution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is not persuasive </a:t>
          </a:r>
        </a:p>
        <a:p>
          <a:pPr algn="l" rtl="0">
            <a:defRPr sz="1000"/>
          </a:pPr>
          <a:r>
            <a:rPr lang="en-US" sz="1000" b="0" i="0" u="none" strike="noStrike" baseline="0">
              <a:solidFill>
                <a:srgbClr val="000000"/>
              </a:solidFill>
              <a:latin typeface="Arial"/>
              <a:cs typeface="Arial"/>
            </a:rPr>
            <a:t>-The WG has accepted part of the ballot comment, and will make a change to the standard; the other part may be persuasive but is out of scope </a:t>
          </a:r>
        </a:p>
        <a:p>
          <a:pPr algn="l" rtl="0">
            <a:defRPr sz="1000"/>
          </a:pPr>
          <a:r>
            <a:rPr lang="en-US" sz="1000" b="0" i="0" u="none" strike="noStrike" baseline="0">
              <a:solidFill>
                <a:srgbClr val="000000"/>
              </a:solidFill>
              <a:latin typeface="Arial"/>
              <a:cs typeface="Arial"/>
            </a:rPr>
            <a:t>The standard will be changed accordingly in the next ballot cycle. The nature of, or reason for, the modification is reflected in the Disposition Comments. At this point the comment is considered withdrawn and the corresponding cell from the column titled ‘Withdrawn’ should be marked appropriately. Section 14.08.01.03 of the HL7 Governance and Operations Manual (GOM) states that if a ballot comment is to be withdrawn that “…the Work Group effecting reconciliation agrees without objection that the poistion expressed by the negative response is persuasive” and therefore WGs must take a vote to accept the comment as persuasive.</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3.</a:t>
          </a:r>
          <a:r>
            <a:rPr lang="en-US" sz="1000" b="0" i="0" u="none" strike="noStrike" baseline="0">
              <a:solidFill>
                <a:srgbClr val="000000"/>
              </a:solidFill>
              <a:latin typeface="Arial"/>
              <a:cs typeface="Arial"/>
            </a:rPr>
            <a:t> </a:t>
          </a:r>
          <a:r>
            <a:rPr lang="en-US" sz="1000" b="1" i="0" u="none" strike="noStrike" baseline="0">
              <a:solidFill>
                <a:srgbClr val="000000"/>
              </a:solidFill>
              <a:latin typeface="Arial"/>
              <a:cs typeface="Arial"/>
            </a:rPr>
            <a:t>Not Persuasive.</a:t>
          </a:r>
          <a:r>
            <a:rPr lang="en-US" sz="1000" b="0" i="0" u="none" strike="noStrike" baseline="0">
              <a:solidFill>
                <a:srgbClr val="000000"/>
              </a:solidFill>
              <a:latin typeface="Arial"/>
              <a:cs typeface="Arial"/>
            </a:rPr>
            <a:t>  The WG does not believe the ballot comment has merit or is unclear.  Section 14.08.01.02 of the HL7 GOM states that “Approval of a motion to declare a negative response not persuasive shall require an affirmative vote of at least sixty percent (60%) of the combined affirmative and negative votes cast by the Work Group during reconciliation.” A change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  </a:t>
          </a:r>
        </a:p>
        <a:p>
          <a:pPr algn="l" rtl="0">
            <a:defRPr sz="1000"/>
          </a:pPr>
          <a:r>
            <a:rPr lang="en-US" sz="1000" b="0" i="0" u="none" strike="noStrike" baseline="0">
              <a:solidFill>
                <a:srgbClr val="000000"/>
              </a:solidFill>
              <a:latin typeface="Arial"/>
              <a:cs typeface="Arial"/>
            </a:rPr>
            <a:t>Example scenarios include, but are not limited to;</a:t>
          </a:r>
        </a:p>
        <a:p>
          <a:pPr algn="l" rtl="0">
            <a:defRPr sz="1000"/>
          </a:pPr>
          <a:r>
            <a:rPr lang="en-US" sz="1000" b="0" i="0" u="none" strike="noStrike" baseline="0">
              <a:solidFill>
                <a:srgbClr val="000000"/>
              </a:solidFill>
              <a:latin typeface="Arial"/>
              <a:cs typeface="Arial"/>
            </a:rPr>
            <a:t>-  the submitter has provided a recommendation or comment that the WG does not feel is valid</a:t>
          </a:r>
        </a:p>
        <a:p>
          <a:pPr algn="l" rtl="0">
            <a:defRPr sz="1000"/>
          </a:pPr>
          <a:r>
            <a:rPr lang="en-US" sz="1000" b="0" i="0" u="none" strike="noStrike" baseline="0">
              <a:solidFill>
                <a:srgbClr val="000000"/>
              </a:solidFill>
              <a:latin typeface="Arial"/>
              <a:cs typeface="Arial"/>
            </a:rPr>
            <a:t>-  the submitter has not provided a recommendation/solution; the submitter is encouraged to submit a proposal for a future ballot </a:t>
          </a:r>
        </a:p>
        <a:p>
          <a:pPr algn="l" rtl="0">
            <a:defRPr sz="1000"/>
          </a:pPr>
          <a:r>
            <a:rPr lang="en-US" sz="1000" b="0" i="0" u="none" strike="noStrike" baseline="0">
              <a:solidFill>
                <a:srgbClr val="000000"/>
              </a:solidFill>
              <a:latin typeface="Arial"/>
              <a:cs typeface="Arial"/>
            </a:rPr>
            <a:t>-  the recommendation/solution provided by the submitter is not clear; the submitter is encouraged to submit a proposal for a future ballot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4. Not Persuasive with Mod.</a:t>
          </a:r>
          <a:r>
            <a:rPr lang="en-US" sz="1000" b="0" i="0" u="none" strike="noStrike" baseline="0">
              <a:solidFill>
                <a:srgbClr val="000000"/>
              </a:solidFill>
              <a:latin typeface="Arial"/>
              <a:cs typeface="Arial"/>
            </a:rPr>
            <a:t>  The comment was considered non-persuasive by the WG; however, the WG has agreed to make a modification to the material based on this comment.  For example, adding additional explanatory text.  Additional changes suggested by the non-persuaive comment will not be made to the standard or proposed standard. The WG must indicate a specific reason why the ballot comment is rejected in the Disposition Comments.  The ballot submitter has the option to appeal this decision following HL7 procedures as defined in section 14.12 of the HL7 GOM.</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5. Not Related.</a:t>
          </a:r>
          <a:r>
            <a:rPr lang="en-US" sz="1000" b="0" i="0" u="none" strike="noStrike" baseline="0">
              <a:solidFill>
                <a:srgbClr val="000000"/>
              </a:solidFill>
              <a:latin typeface="Arial"/>
              <a:cs typeface="Arial"/>
            </a:rPr>
            <a:t>  The WG has determined that the ballot comment is not relevant to the domain at this point in the ballot cycle.  Section 14.08.01.01 of the HL7 GOM states that “Approval of a motion to declare a negative response not related shall require an affirmative vote of at least sixty percent (60%) of the combined affirmative and negative votes cast by the Work Group during reconciliation.”  Example scenarios include, but are not limited to;</a:t>
          </a:r>
        </a:p>
        <a:p>
          <a:pPr algn="l" rtl="0">
            <a:defRPr sz="1000"/>
          </a:pPr>
          <a:r>
            <a:rPr lang="en-US" sz="1000" b="0" i="0" u="none" strike="noStrike" baseline="0">
              <a:solidFill>
                <a:srgbClr val="000000"/>
              </a:solidFill>
              <a:latin typeface="Arial"/>
              <a:cs typeface="Arial"/>
            </a:rPr>
            <a:t>- the submitter is commenting on a portion of the standard, or proposed standard, that is not part of the current ballot </a:t>
          </a:r>
        </a:p>
        <a:p>
          <a:pPr algn="l" rtl="0">
            <a:defRPr sz="1000"/>
          </a:pPr>
          <a:r>
            <a:rPr lang="en-US" sz="1000" b="0" i="0" u="none" strike="noStrike" baseline="0">
              <a:solidFill>
                <a:srgbClr val="000000"/>
              </a:solidFill>
              <a:latin typeface="Arial"/>
              <a:cs typeface="Arial"/>
            </a:rPr>
            <a:t>- the submitter's comments may be persuasive but beyond what can be accomplished at this point in the ballot cycle without creating potential controversy. </a:t>
          </a:r>
        </a:p>
        <a:p>
          <a:pPr algn="l" rtl="0">
            <a:defRPr sz="1000"/>
          </a:pPr>
          <a:r>
            <a:rPr lang="en-US" sz="1000" b="0" i="0" u="none" strike="noStrike" baseline="0">
              <a:solidFill>
                <a:srgbClr val="000000"/>
              </a:solidFill>
              <a:latin typeface="Arial"/>
              <a:cs typeface="Arial"/>
            </a:rPr>
            <a:t>- the submitter is commenting on something that is not part of the domain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6.  Referred and Tracked.  </a:t>
          </a:r>
          <a:r>
            <a:rPr lang="en-US" sz="1000" b="0" i="0" u="none" strike="noStrike" baseline="0">
              <a:solidFill>
                <a:srgbClr val="000000"/>
              </a:solidFill>
              <a:latin typeface="Arial"/>
              <a:cs typeface="Arial"/>
            </a:rPr>
            <a:t>This should be used in circumstances when a comment was submitted to your WG in error and should have been submitted to another WG.  If you use this disposition you should also select the name of the WG you referred the comment to under the Column "Referred To".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7.  Pending Input from Submitter.  </a:t>
          </a:r>
          <a:r>
            <a:rPr lang="en-US" sz="1000" b="0" i="0" u="none" strike="noStrike" baseline="0">
              <a:solidFill>
                <a:srgbClr val="000000"/>
              </a:solidFill>
              <a:latin typeface="Arial"/>
              <a:cs typeface="Arial"/>
            </a:rPr>
            <a:t>This should be used when the WG has read the comment but didn't quite understand it or needs to get more input from the submitter.  By selecting "Pending Input from Submitter" the WG can track and sort their dispositions more accurately.</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8. Pending Input from other WG.</a:t>
          </a:r>
          <a:r>
            <a:rPr lang="en-US" sz="1000" b="0" i="0" u="none" strike="noStrike" baseline="0">
              <a:solidFill>
                <a:srgbClr val="000000"/>
              </a:solidFill>
              <a:latin typeface="Arial"/>
              <a:cs typeface="Arial"/>
            </a:rPr>
            <a:t>  The WG has determined that they cannot give the comment a disposition without further input or a final decision from another WG.  This should be used for comments that do belong to your WG but  require a decision from another WG, such as ArB or MnM.</a:t>
          </a:r>
        </a:p>
        <a:p>
          <a:pPr algn="l" rtl="0">
            <a:defRPr sz="1000"/>
          </a:pPr>
          <a:r>
            <a:rPr lang="en-US" sz="1000" b="0" i="0" u="none" strike="noStrike" baseline="0">
              <a:solidFill>
                <a:srgbClr val="000000"/>
              </a:solidFill>
              <a:latin typeface="Arial"/>
              <a:cs typeface="Arial"/>
            </a:rPr>
            <a:t>  </a:t>
          </a:r>
        </a:p>
        <a:p>
          <a:pPr algn="l" rtl="0">
            <a:defRPr sz="1000"/>
          </a:pPr>
          <a:r>
            <a:rPr lang="en-US" sz="1000" b="1" i="0" u="none" strike="noStrike" baseline="0">
              <a:solidFill>
                <a:srgbClr val="000000"/>
              </a:solidFill>
              <a:latin typeface="Arial"/>
              <a:cs typeface="Arial"/>
            </a:rPr>
            <a:t>Applicable only to Affirmative Ballot Comments</a:t>
          </a: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9. Considered for future use.</a:t>
          </a:r>
          <a:r>
            <a:rPr lang="en-US" sz="1000" b="0" i="0" u="none" strike="noStrike" baseline="0">
              <a:solidFill>
                <a:srgbClr val="000000"/>
              </a:solidFill>
              <a:latin typeface="Arial"/>
              <a:cs typeface="Arial"/>
            </a:rPr>
            <a:t>  The WG, or a representative of the WG (editor or task force), has reviewed the item and has determined that no change will be made to the standard at this point in time. This is in keeping with ANSI requirements. The reviewer should comment on the result of the ballot comment consideration.  An Example comment is included here:</a:t>
          </a:r>
        </a:p>
        <a:p>
          <a:pPr algn="l" rtl="0">
            <a:defRPr sz="1000"/>
          </a:pPr>
          <a:r>
            <a:rPr lang="en-US" sz="1000" b="0" i="0" u="none" strike="noStrike" baseline="0">
              <a:solidFill>
                <a:srgbClr val="000000"/>
              </a:solidFill>
              <a:latin typeface="Arial"/>
              <a:cs typeface="Arial"/>
            </a:rPr>
            <a:t>-  the suggestion is persuasive, but outside the scope of the ballot cycle; the submitter is encouraged to submit a proposal to the WG using the agreed upon procedures.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10. Considered-Question answered.</a:t>
          </a:r>
          <a:r>
            <a:rPr lang="en-US" sz="1000" b="0" i="0" u="none" strike="noStrike" baseline="0">
              <a:solidFill>
                <a:srgbClr val="000000"/>
              </a:solidFill>
              <a:latin typeface="Arial"/>
              <a:cs typeface="Arial"/>
            </a:rPr>
            <a:t>  The WG, or a representative of the WG (editor or task force), has reviewed the item and has answered the question posed.  In so doing, the WG has determined that no change will be made to the standard at this point in time. This is in keeping with ANSI requirements.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11. Considered-No action required. </a:t>
          </a:r>
          <a:r>
            <a:rPr lang="en-US" sz="1000" b="0" i="0" u="none" strike="noStrike" baseline="0">
              <a:solidFill>
                <a:srgbClr val="000000"/>
              </a:solidFill>
              <a:latin typeface="Arial"/>
              <a:cs typeface="Arial"/>
            </a:rPr>
            <a:t>Occasionally people will submit an affirmative comment that does not require an action.  For example, some WG's have received comments of praise for a job well done.  This comment doesn't require any further action on the WG's part, other than to keep up the good work.</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0</xdr:row>
      <xdr:rowOff>0</xdr:rowOff>
    </xdr:from>
    <xdr:to>
      <xdr:col>24</xdr:col>
      <xdr:colOff>276225</xdr:colOff>
      <xdr:row>13</xdr:row>
      <xdr:rowOff>152400</xdr:rowOff>
    </xdr:to>
    <xdr:sp macro="" textlink="">
      <xdr:nvSpPr>
        <xdr:cNvPr id="6145" name="Text Box 1"/>
        <xdr:cNvSpPr txBox="1">
          <a:spLocks noChangeArrowheads="1"/>
        </xdr:cNvSpPr>
      </xdr:nvSpPr>
      <xdr:spPr bwMode="auto">
        <a:xfrm>
          <a:off x="66675" y="0"/>
          <a:ext cx="11772900" cy="38004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0" i="0" u="none" strike="noStrike" baseline="0">
              <a:solidFill>
                <a:srgbClr val="000000"/>
              </a:solidFill>
              <a:latin typeface="Times New Roman"/>
              <a:cs typeface="Times New Roman"/>
            </a:rPr>
            <a:t>Note on entering large bodies of text:</a:t>
          </a:r>
        </a:p>
        <a:p>
          <a:pPr algn="l" rtl="0">
            <a:defRPr sz="1000"/>
          </a:pPr>
          <a:r>
            <a:rPr lang="en-US" sz="1200" b="0" i="0" u="none" strike="noStrike" baseline="0">
              <a:solidFill>
                <a:srgbClr val="000000"/>
              </a:solidFill>
              <a:latin typeface="Times New Roman"/>
              <a:cs typeface="Times New Roman"/>
            </a:rPr>
            <a:t>------------------------------------------------------------------</a:t>
          </a:r>
        </a:p>
        <a:p>
          <a:pPr algn="l" rtl="0">
            <a:defRPr sz="1000"/>
          </a:pPr>
          <a:r>
            <a:rPr lang="en-US" sz="1200" b="0" i="0" u="none" strike="noStrike" baseline="0">
              <a:solidFill>
                <a:srgbClr val="000000"/>
              </a:solidFill>
              <a:latin typeface="Times New Roman"/>
              <a:cs typeface="Times New Roman"/>
            </a:rPr>
            <a:t>When entering a large body of text in an Excel spreadsheet cell:</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1)  The cell is pre-set to word wrap</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2)  You can expand the column if you would like to see more of the available data</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3)  There is a limit to the amount of text you can enter into a "comment" text column so keep things brief.  </a:t>
          </a:r>
        </a:p>
        <a:p>
          <a:pPr algn="l" rtl="0">
            <a:defRPr sz="1000"/>
          </a:pPr>
          <a:r>
            <a:rPr lang="en-US" sz="1200" b="0" i="0" u="none" strike="noStrike" baseline="0">
              <a:solidFill>
                <a:srgbClr val="000000"/>
              </a:solidFill>
              <a:latin typeface="Times New Roman"/>
              <a:cs typeface="Times New Roman"/>
            </a:rPr>
            <a:t>      -For verbose text, we recommend a separate word document; reference the file name here and include it (zipped) with your ballot.</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4)  To create a paragraph  break in lengthy text, use Alt + Enter on your keyboard.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5) To create "bullets", simply use a dash "-" space for each item you want to</a:t>
          </a:r>
        </a:p>
        <a:p>
          <a:pPr algn="l" rtl="0">
            <a:defRPr sz="1000"/>
          </a:pPr>
          <a:r>
            <a:rPr lang="en-US" sz="1200" b="0" i="0" u="none" strike="noStrike" baseline="0">
              <a:solidFill>
                <a:srgbClr val="000000"/>
              </a:solidFill>
              <a:latin typeface="Times New Roman"/>
              <a:cs typeface="Times New Roman"/>
            </a:rPr>
            <a:t>"bullet" and use two paragraph marks between them (Alt + Enter as described</a:t>
          </a:r>
        </a:p>
        <a:p>
          <a:pPr algn="l" rtl="0">
            <a:defRPr sz="1000"/>
          </a:pPr>
          <a:r>
            <a:rPr lang="en-US" sz="1200" b="0" i="0" u="none" strike="noStrike" baseline="0">
              <a:solidFill>
                <a:srgbClr val="000000"/>
              </a:solidFill>
              <a:latin typeface="Times New Roman"/>
              <a:cs typeface="Times New Roman"/>
            </a:rPr>
            <a:t>above).</a:t>
          </a:r>
        </a:p>
        <a:p>
          <a:pPr algn="l" rtl="0">
            <a:defRPr sz="1000"/>
          </a:pPr>
          <a:r>
            <a:rPr lang="en-US" sz="1200" b="0" i="0" u="none" strike="noStrike" baseline="0">
              <a:solidFill>
                <a:srgbClr val="000000"/>
              </a:solidFill>
              <a:latin typeface="Times New Roman"/>
              <a:cs typeface="Times New Roman"/>
            </a:rPr>
            <a: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28575</xdr:rowOff>
    </xdr:from>
    <xdr:to>
      <xdr:col>25</xdr:col>
      <xdr:colOff>333375</xdr:colOff>
      <xdr:row>189</xdr:row>
      <xdr:rowOff>104775</xdr:rowOff>
    </xdr:to>
    <xdr:sp macro="" textlink="">
      <xdr:nvSpPr>
        <xdr:cNvPr id="4097" name="Text Box 1"/>
        <xdr:cNvSpPr txBox="1">
          <a:spLocks noChangeArrowheads="1"/>
        </xdr:cNvSpPr>
      </xdr:nvSpPr>
      <xdr:spPr bwMode="auto">
        <a:xfrm>
          <a:off x="38100" y="28575"/>
          <a:ext cx="12277725" cy="32223075"/>
        </a:xfrm>
        <a:prstGeom prst="rect">
          <a:avLst/>
        </a:prstGeom>
        <a:solidFill>
          <a:srgbClr val="FFFF99"/>
        </a:solidFill>
        <a:ln w="9525">
          <a:solidFill>
            <a:srgbClr val="000000"/>
          </a:solidFill>
          <a:miter lim="800000"/>
          <a:headEnd/>
          <a:tailEnd/>
        </a:ln>
      </xdr:spPr>
      <xdr:txBody>
        <a:bodyPr vertOverflow="clip" wrap="square" lIns="91440" tIns="45720" rIns="91440" bIns="45720" anchor="t" upright="1"/>
        <a:lstStyle/>
        <a:p>
          <a:pPr algn="l" rtl="0">
            <a:defRPr sz="1000"/>
          </a:pPr>
          <a:r>
            <a:rPr lang="en-US" sz="1200" b="1" i="0" u="none" strike="noStrike" baseline="0">
              <a:solidFill>
                <a:srgbClr val="000000"/>
              </a:solidFill>
              <a:latin typeface="Times New Roman"/>
              <a:cs typeface="Times New Roman"/>
            </a:rPr>
            <a:t>Note:  This section is a placeholder for Q&amp;A/Helpful Hints for ballot resolution.  (These notes are from Cleveland Co-Chair meeting; needs to be edited, or replaced by use cases)</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Marked ballots</a:t>
          </a:r>
        </a:p>
        <a:p>
          <a:pPr algn="l" rtl="0">
            <a:defRPr sz="1000"/>
          </a:pPr>
          <a:r>
            <a:rPr lang="en-US" sz="1200" b="0" i="0" u="none" strike="noStrike" baseline="0">
              <a:solidFill>
                <a:srgbClr val="000000"/>
              </a:solidFill>
              <a:latin typeface="Times New Roman"/>
              <a:cs typeface="Times New Roman"/>
            </a:rPr>
            <a:t>Issue For second and subsequent membership ballots HL7 ballots only the substantive changes that were added since the last ballot, with the instructions that ballots returned on unmarked items will be found “not related”.  How do you handle obvious errors that were not marked, for example, the address for an external reference (e.g. DICOM) is incorrect?  </a:t>
          </a:r>
        </a:p>
        <a:p>
          <a:pPr algn="l" rtl="0">
            <a:defRPr sz="1000"/>
          </a:pPr>
          <a:r>
            <a:rPr lang="en-US" sz="1200" b="0" i="0" u="none" strike="noStrike" baseline="0">
              <a:solidFill>
                <a:srgbClr val="000000"/>
              </a:solidFill>
              <a:latin typeface="Times New Roman"/>
              <a:cs typeface="Times New Roman"/>
            </a:rPr>
            <a:t>Response You can correct the obvious typographical errors as long as it is not a substantive change, even if it is unmarked.  We recommend conservation interpretation of “obvious error” as you do not want to make a change that will questioned, or perceived to show favoritism.  If you are unclear if the item is an “obvious error” consult the TSC Chair or ARB.  </a:t>
          </a:r>
        </a:p>
        <a:p>
          <a:pPr algn="l" rtl="0">
            <a:defRPr sz="1000"/>
          </a:pPr>
          <a:r>
            <a:rPr lang="en-US" sz="1200" b="0" i="0" u="none" strike="noStrike" baseline="0">
              <a:solidFill>
                <a:srgbClr val="000000"/>
              </a:solidFill>
              <a:latin typeface="Times New Roman"/>
              <a:cs typeface="Times New Roman"/>
            </a:rPr>
            <a:t>Comment With the progression of ballots from Committee - &gt; Membership the closer you get to final member ballot, the more conservative you should be in adding content.  In the early stages of committee ballot, it may be acceptable to adding new content (if endorsed by the committee) as wider audiences will review/critique in membership ballot.  The Bylaws require two levels of ballot for new content (refer to Section 14.01).  Exceptions must approved by the TSC Char.</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Non-persuasive</a:t>
          </a:r>
        </a:p>
        <a:p>
          <a:pPr algn="l" rtl="0">
            <a:defRPr sz="1000"/>
          </a:pPr>
          <a:r>
            <a:rPr lang="en-US" sz="1200" b="0" i="0" u="none" strike="noStrike" baseline="0">
              <a:solidFill>
                <a:srgbClr val="000000"/>
              </a:solidFill>
              <a:latin typeface="Times New Roman"/>
              <a:cs typeface="Times New Roman"/>
            </a:rPr>
            <a:t>Issue Use with discretion· Attempt to contact the voter before you declare their vote non-persuasive· Fixing a problem (e.g. typo) in effect makes the negative vote non-persuasive.· In all cases, the voter must be informed of the WG’s action.</a:t>
          </a:r>
        </a:p>
        <a:p>
          <a:pPr algn="l" rtl="0">
            <a:defRPr sz="1000"/>
          </a:pPr>
          <a:r>
            <a:rPr lang="en-US" sz="1200" b="0" i="0" u="none" strike="noStrike" baseline="0">
              <a:solidFill>
                <a:srgbClr val="000000"/>
              </a:solidFill>
              <a:latin typeface="Times New Roman"/>
              <a:cs typeface="Times New Roman"/>
            </a:rPr>
            <a:t>Response The preferred outcome is for the voter to withdraw a negative ballot;  It is within a chair’s prerogative to declare an item non-persuasive.  However, it does not make sense to declare non-persuasive without attempting to contact the voter to discuss why you are declaring non-persuasive.  If you correct a typo, the item is no longer (in effect)  non-persuasive once you have adopted their recommended change, however the voter should then willingly withdraw their negative as you have made their suggestion correction..  In all cases, you must inform the voter.</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Non-related</a:t>
          </a:r>
        </a:p>
        <a:p>
          <a:pPr algn="l" rtl="0">
            <a:defRPr sz="1000"/>
          </a:pPr>
          <a:r>
            <a:rPr lang="en-US" sz="1200" b="0" i="0" u="none" strike="noStrike" baseline="0">
              <a:solidFill>
                <a:srgbClr val="000000"/>
              </a:solidFill>
              <a:latin typeface="Times New Roman"/>
              <a:cs typeface="Times New Roman"/>
            </a:rPr>
            <a:t>Issue Use with discretion· Used, for example, if the ballot item is out of scope, e.g. on a marked ballot the voter has submitted a comment on an area not subject to vote.· Out of scope items</a:t>
          </a:r>
        </a:p>
        <a:p>
          <a:pPr algn="l" rtl="0">
            <a:defRPr sz="1000"/>
          </a:pPr>
          <a:r>
            <a:rPr lang="en-US" sz="1200" b="0" i="0" u="none" strike="noStrike" baseline="0">
              <a:solidFill>
                <a:srgbClr val="000000"/>
              </a:solidFill>
              <a:latin typeface="Times New Roman"/>
              <a:cs typeface="Times New Roman"/>
            </a:rPr>
            <a:t>Response </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Non-standard ballot responses are received</a:t>
          </a:r>
        </a:p>
        <a:p>
          <a:pPr algn="l" rtl="0">
            <a:defRPr sz="1000"/>
          </a:pPr>
          <a:r>
            <a:rPr lang="en-US" sz="1200" b="0" i="0" u="none" strike="noStrike" baseline="0">
              <a:solidFill>
                <a:srgbClr val="000000"/>
              </a:solidFill>
              <a:latin typeface="Times New Roman"/>
              <a:cs typeface="Times New Roman"/>
            </a:rPr>
            <a:t>Issue The ballot spreadsheet allows invalid combination, such as negative typo.</a:t>
          </a:r>
        </a:p>
        <a:p>
          <a:pPr algn="l" rtl="0">
            <a:defRPr sz="1000"/>
          </a:pPr>
          <a:r>
            <a:rPr lang="en-US" sz="1200" b="0" i="0" u="none" strike="noStrike" baseline="0">
              <a:solidFill>
                <a:srgbClr val="000000"/>
              </a:solidFill>
              <a:latin typeface="Times New Roman"/>
              <a:cs typeface="Times New Roman"/>
            </a:rPr>
            <a:t>Response Revise the ballot spreadsheets to support only the ANSI defined votes, plus “minor” and “major” negative as requested by the committees for use as a management tool.  Question will be removed.  Suggestion will be retained</a:t>
          </a:r>
        </a:p>
        <a:p>
          <a:pPr algn="l" rtl="0">
            <a:defRPr sz="1000"/>
          </a:pPr>
          <a:r>
            <a:rPr lang="en-US" sz="1200" b="0" i="0" u="none" strike="noStrike" baseline="0">
              <a:solidFill>
                <a:srgbClr val="000000"/>
              </a:solidFill>
              <a:latin typeface="Times New Roman"/>
              <a:cs typeface="Times New Roman"/>
            </a:rPr>
            <a:t>Comment Separate Affirmative/Abstain and Negative ballots will be created.  Affirmative ballots will support:  naffirmativenaffirmative with commentnaffirmative with comment – typonaffirmative with comment – suggestionnabstainNegative ballots will support:nnegative with reason – majornnegative with reason – minorNote:  “major” “minor” need definition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Substantive changes must be noted in ballot reconciliation</a:t>
          </a:r>
        </a:p>
        <a:p>
          <a:pPr algn="l" rtl="0">
            <a:defRPr sz="1000"/>
          </a:pPr>
          <a:r>
            <a:rPr lang="en-US" sz="1200" b="0" i="0" u="none" strike="noStrike" baseline="0">
              <a:solidFill>
                <a:srgbClr val="000000"/>
              </a:solidFill>
              <a:latin typeface="Times New Roman"/>
              <a:cs typeface="Times New Roman"/>
            </a:rPr>
            <a:t>Issue Who determines whether a ballot goes forward?</a:t>
          </a:r>
        </a:p>
        <a:p>
          <a:pPr algn="l" rtl="0">
            <a:defRPr sz="1000"/>
          </a:pPr>
          <a:r>
            <a:rPr lang="en-US" sz="1200" b="0" i="0" u="none" strike="noStrike" baseline="0">
              <a:solidFill>
                <a:srgbClr val="000000"/>
              </a:solidFill>
              <a:latin typeface="Times New Roman"/>
              <a:cs typeface="Times New Roman"/>
            </a:rPr>
            <a:t>Response Substantive changes in a member ballot will result in a subsequent ballot.  These should be identified on the ballot reconciliation form.  (Refer to Bylaws 15.07.03).  The TSC Chair will determine whether the ballot goes forward to another member ballot, or back to committee ballot.</a:t>
          </a:r>
        </a:p>
        <a:p>
          <a:pPr algn="l" rtl="0">
            <a:defRPr sz="1000"/>
          </a:pPr>
          <a:r>
            <a:rPr lang="en-US" sz="1200" b="0" i="0" u="none" strike="noStrike" baseline="0">
              <a:solidFill>
                <a:srgbClr val="000000"/>
              </a:solidFill>
              <a:latin typeface="Times New Roman"/>
              <a:cs typeface="Times New Roman"/>
            </a:rPr>
            <a:t>Comment · Co-chairs and Editors need a working knowledge of “substantive change” as defined on the Arb website.·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What Reconciliation Documentation Should Be Retained?</a:t>
          </a:r>
        </a:p>
        <a:p>
          <a:pPr algn="l" rtl="0">
            <a:defRPr sz="1000"/>
          </a:pPr>
          <a:r>
            <a:rPr lang="en-US" sz="1200" b="0" i="0" u="none" strike="noStrike" baseline="0">
              <a:solidFill>
                <a:srgbClr val="000000"/>
              </a:solidFill>
              <a:latin typeface="Times New Roman"/>
              <a:cs typeface="Times New Roman"/>
            </a:rPr>
            <a:t>Issue · By-Laws Section 14.04.01 states: “All comments accompanying affirmative ballots shall be considered by the Technical Committee.”  This means each line item must be reviewed.  You can use the disposition "considered" to mark affirmative comments that have been reviewed.  Committees are encouraged to include in the comment section what they thing of the affirmative comment and whether or not they think action should be taken, and by who.</a:t>
          </a:r>
        </a:p>
        <a:p>
          <a:pPr algn="l" rtl="0">
            <a:defRPr sz="1000"/>
          </a:pPr>
          <a:r>
            <a:rPr lang="en-US" sz="1200" b="0" i="0" u="none" strike="noStrike" baseline="0">
              <a:solidFill>
                <a:srgbClr val="000000"/>
              </a:solidFill>
              <a:latin typeface="Times New Roman"/>
              <a:cs typeface="Times New Roman"/>
            </a:rPr>
            <a:t>Response · </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How do you handle negatives without comment?</a:t>
          </a:r>
        </a:p>
        <a:p>
          <a:pPr algn="l" rtl="0">
            <a:defRPr sz="1000"/>
          </a:pPr>
          <a:r>
            <a:rPr lang="en-US" sz="1200" b="0" i="0" u="none" strike="noStrike" baseline="0">
              <a:solidFill>
                <a:srgbClr val="000000"/>
              </a:solidFill>
              <a:latin typeface="Times New Roman"/>
              <a:cs typeface="Times New Roman"/>
            </a:rPr>
            <a:t>Issue How do you handle a negative ballot is submitted without comments?</a:t>
          </a:r>
        </a:p>
        <a:p>
          <a:pPr algn="l" rtl="0">
            <a:defRPr sz="1000"/>
          </a:pPr>
          <a:r>
            <a:rPr lang="en-US" sz="1200" b="0" i="0" u="none" strike="noStrike" baseline="0">
              <a:solidFill>
                <a:srgbClr val="000000"/>
              </a:solidFill>
              <a:latin typeface="Times New Roman"/>
              <a:cs typeface="Times New Roman"/>
            </a:rPr>
            <a:t>Response The co-chair attempts to contact the voter, indicating “x” days to respond.  If there is no response, the vote becomes 'not persuasive' and the co-chair must notify the ballotter of this disposition.</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Appeals</a:t>
          </a:r>
        </a:p>
        <a:p>
          <a:pPr algn="l" rtl="0">
            <a:defRPr sz="1000"/>
          </a:pPr>
          <a:r>
            <a:rPr lang="en-US" sz="1200" b="0" i="0" u="none" strike="noStrike" baseline="0">
              <a:solidFill>
                <a:srgbClr val="000000"/>
              </a:solidFill>
              <a:latin typeface="Times New Roman"/>
              <a:cs typeface="Times New Roman"/>
            </a:rPr>
            <a:t>Issue How are appeals handled?</a:t>
          </a:r>
        </a:p>
        <a:p>
          <a:pPr algn="l" rtl="0">
            <a:defRPr sz="1000"/>
          </a:pPr>
          <a:r>
            <a:rPr lang="en-US" sz="1200" b="0" i="0" u="none" strike="noStrike" baseline="0">
              <a:solidFill>
                <a:srgbClr val="000000"/>
              </a:solidFill>
              <a:latin typeface="Times New Roman"/>
              <a:cs typeface="Times New Roman"/>
            </a:rPr>
            <a:t>Response · Negative votes could be appealed to the TSC or Board· Affirmative votes cannot be appealed</a:t>
          </a:r>
        </a:p>
        <a:p>
          <a:pPr algn="l" rtl="0">
            <a:defRPr sz="1000"/>
          </a:pPr>
          <a:r>
            <a:rPr lang="en-US" sz="1200" b="0" i="0" u="none" strike="noStrike" baseline="0">
              <a:solidFill>
                <a:srgbClr val="00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Some information is not being retained</a:t>
          </a:r>
        </a:p>
        <a:p>
          <a:pPr algn="l" rtl="0">
            <a:defRPr sz="1000"/>
          </a:pPr>
          <a:r>
            <a:rPr lang="en-US" sz="1200" b="0" i="0" u="none" strike="noStrike" baseline="0">
              <a:solidFill>
                <a:srgbClr val="000000"/>
              </a:solidFill>
              <a:latin typeface="Times New Roman"/>
              <a:cs typeface="Times New Roman"/>
            </a:rPr>
            <a:t>Issue · The disposition of the line item as to whether or not a change request has been accepted needs to be retained. · The status of the line item as it pertains to whether or not the respondent has withdrawn the line item is a separate matter and needs to be recorded in the column titled "withdrawn'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Some information is not being retained</a:t>
          </a:r>
        </a:p>
        <a:p>
          <a:pPr algn="l" rtl="0">
            <a:defRPr sz="1000"/>
          </a:pPr>
          <a:r>
            <a:rPr lang="en-US" sz="1200" b="0" i="0" u="none" strike="noStrike" baseline="0">
              <a:solidFill>
                <a:srgbClr val="000000"/>
              </a:solidFill>
              <a:latin typeface="Times New Roman"/>
              <a:cs typeface="Times New Roman"/>
            </a:rPr>
            <a:t>Issue By-Laws Section 14.04.01 states: “All comments accompanying affirmative ballots shall be considered by the Technical Committee.”· There is divided opinion as to whether or not Technical Committee’s need to review all line items in a ballot.· Should there be a statement on the reconciliation document noting what the TC decided?</a:t>
          </a:r>
        </a:p>
        <a:p>
          <a:pPr algn="l" rtl="0">
            <a:defRPr sz="1000"/>
          </a:pPr>
          <a:r>
            <a:rPr lang="en-US" sz="1200" b="0" i="0" u="none" strike="noStrike" baseline="0">
              <a:solidFill>
                <a:srgbClr val="000000"/>
              </a:solidFill>
              <a:latin typeface="Times New Roman"/>
              <a:cs typeface="Times New Roman"/>
            </a:rPr>
            <a:t>Response  “. . .considered” does not mean the committee has to take a vote on each line item.  However, a record needs to be kept as to the disposition.  There are other ways to review, e.g. send to the committee for review offline, and then discuss in conference call.  The review could be asynchronous, then coordinated in a conference call. The ballot has to get to a level where the committee could vote on the item.  The committee might utilize a triage process to manage line items. </a:t>
          </a:r>
        </a:p>
        <a:p>
          <a:pPr algn="l" rtl="0">
            <a:defRPr sz="1000"/>
          </a:pPr>
          <a:r>
            <a:rPr lang="en-US" sz="1200" b="0" i="0" u="none" strike="noStrike" baseline="0">
              <a:solidFill>
                <a:srgbClr val="000000"/>
              </a:solidFill>
              <a:latin typeface="Times New Roman"/>
              <a:cs typeface="Times New Roman"/>
            </a:rPr>
            <a:t>Comment Action Item:  Add to the ballot spreadsheet a checkoff  for “considered; this would not require, but does not prohibit,  documentation of the relative discussion.</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Withdrawing Negatives</a:t>
          </a:r>
        </a:p>
        <a:p>
          <a:pPr algn="l" rtl="0">
            <a:defRPr sz="1000"/>
          </a:pPr>
          <a:r>
            <a:rPr lang="en-US" sz="1200" b="0" i="0" u="none" strike="noStrike" baseline="0">
              <a:solidFill>
                <a:srgbClr val="000000"/>
              </a:solidFill>
              <a:latin typeface="Times New Roman"/>
              <a:cs typeface="Times New Roman"/>
            </a:rPr>
            <a:t>To withdraw a negative ballot or vote, HQ must be formally notified. Typically, the ballotter notifies HQ in writing of this intent. If, however, the ballotter has verbally expressed the intention to withdraw the entire negative ballot in the WG meeting, this intent must be documented in the minutes. The meeting minutes can then be sent via e-mail to the negative voter with a note indicating that this is confirmation that he/she withdrew their negative as stated in the attached meeting minutes and that their vote will be considered withdrawn unless they respond otherwise within five (5) days.</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The ballotter may also submit a written statement to the WG. The submitter's withdrawal must be documented and a copy retained by the co-chairs and a copy sent to HL7 HQ by email or fax. </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Two weeks (14 days) prior to the scheduled opening of the next ballot, the co-chairs must have shared the reconciliation package or disposition of the negative votes with the negative balloters.  The negative balloters then have 7 days to withdraw their negative vote.  If, 7 days prior to the scheduled opening of the next ballot the negative vote is not withdrawn, it will go out</a:t>
          </a:r>
        </a:p>
        <a:p>
          <a:pPr algn="l" rtl="0">
            <a:defRPr sz="1000"/>
          </a:pPr>
          <a:r>
            <a:rPr lang="en-US" sz="1200" b="0" i="0" u="none" strike="noStrike" baseline="0">
              <a:solidFill>
                <a:srgbClr val="000000"/>
              </a:solidFill>
              <a:latin typeface="Times New Roman"/>
              <a:cs typeface="Times New Roman"/>
            </a:rPr>
            <a:t>with the subsequent ballot as an outstanding negative.</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Changes applied are not mapped to a specific response</a:t>
          </a:r>
        </a:p>
        <a:p>
          <a:pPr algn="l" rtl="0">
            <a:defRPr sz="1000"/>
          </a:pPr>
          <a:r>
            <a:rPr lang="en-US" sz="1200" b="0" i="0" u="none" strike="noStrike" baseline="0">
              <a:solidFill>
                <a:srgbClr val="000000"/>
              </a:solidFill>
              <a:latin typeface="Times New Roman"/>
              <a:cs typeface="Times New Roman"/>
            </a:rPr>
            <a:t>Issue Changes are sometimes applied to the standard that are not mapped directly to a specific ballot response , due to editing requirements</a:t>
          </a:r>
        </a:p>
        <a:p>
          <a:pPr algn="l" rtl="0">
            <a:defRPr sz="1000"/>
          </a:pPr>
          <a:r>
            <a:rPr lang="en-US" sz="1200" b="0" i="0" u="none" strike="noStrike" baseline="0">
              <a:solidFill>
                <a:srgbClr val="000000"/>
              </a:solidFill>
              <a:latin typeface="Times New Roman"/>
              <a:cs typeface="Times New Roman"/>
            </a:rPr>
            <a:t>Response:  A column to record substantive changes and to track whether the change has been applied was added.</a:t>
          </a: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000000"/>
              </a:solidFill>
              <a:latin typeface="Times New Roman"/>
              <a:cs typeface="Times New Roman"/>
            </a:rPr>
            <a:t>Asking for negative vote withdrawal:</a:t>
          </a:r>
        </a:p>
        <a:p>
          <a:pPr algn="l" rtl="0">
            <a:defRPr sz="1000"/>
          </a:pPr>
          <a:r>
            <a:rPr lang="en-US" sz="1200" b="0" i="0" u="none" strike="noStrike" baseline="0">
              <a:solidFill>
                <a:srgbClr val="000000"/>
              </a:solidFill>
              <a:latin typeface="Times New Roman"/>
              <a:cs typeface="Times New Roman"/>
            </a:rPr>
            <a:t>Please include the unique ballot ID in all requests to ballot submitters.  E.g. if asking a ballot submitter to withdraw a negative please use the ballot ID to reference the ballot.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1" i="1" u="none" strike="noStrike" baseline="0">
              <a:solidFill>
                <a:srgbClr val="000000"/>
              </a:solidFill>
              <a:latin typeface="Times New Roman"/>
              <a:cs typeface="Times New Roman"/>
            </a:rPr>
            <a:t>The following sections contain known outstanding issues.  These have not been resolved because they require a 'ruling' on interpretations of the Bylaws and the Policies and Procedures as well as updating of those documents.  If you ever in doubt on how to proceed on an item, take a proposal for a method of action, then take a vote on that proposal of action and record it in the spreadsheet and in the minutes.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Tracking duplicate ballot issues is a challenge</a:t>
          </a:r>
        </a:p>
        <a:p>
          <a:pPr algn="l" rtl="0">
            <a:defRPr sz="1000"/>
          </a:pPr>
          <a:r>
            <a:rPr lang="en-US" sz="1200" b="0" i="0" u="none" strike="noStrike" baseline="0">
              <a:solidFill>
                <a:srgbClr val="FF0000"/>
              </a:solidFill>
              <a:latin typeface="Times New Roman"/>
              <a:cs typeface="Times New Roman"/>
            </a:rPr>
            <a:t>Issue Multiple voters submit the same ballot item.</a:t>
          </a:r>
        </a:p>
        <a:p>
          <a:pPr algn="l" rtl="0">
            <a:defRPr sz="1000"/>
          </a:pPr>
          <a:r>
            <a:rPr lang="en-US" sz="1200" b="0" i="0" u="none" strike="noStrike" baseline="0">
              <a:solidFill>
                <a:srgbClr val="FF0000"/>
              </a:solidFill>
              <a:latin typeface="Times New Roman"/>
              <a:cs typeface="Times New Roman"/>
            </a:rPr>
            <a:t>Response While items may be “combined” for purposes of committee review, each ballot must be responded to independently.</a:t>
          </a:r>
        </a:p>
        <a:p>
          <a:pPr algn="l" rtl="0">
            <a:defRPr sz="1000"/>
          </a:pPr>
          <a:r>
            <a:rPr lang="en-US" sz="1200" b="0" i="0" u="none" strike="noStrike" baseline="0">
              <a:solidFill>
                <a:srgbClr val="FF0000"/>
              </a:solidFill>
              <a:latin typeface="Times New Roman"/>
              <a:cs typeface="Times New Roman"/>
            </a:rPr>
            <a:t>Comment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Editorial license</a:t>
          </a:r>
        </a:p>
        <a:p>
          <a:pPr algn="l" rtl="0">
            <a:defRPr sz="1000"/>
          </a:pPr>
          <a:r>
            <a:rPr lang="en-US" sz="1200" b="0" i="0" u="none" strike="noStrike" baseline="0">
              <a:solidFill>
                <a:srgbClr val="FF0000"/>
              </a:solidFill>
              <a:latin typeface="Times New Roman"/>
              <a:cs typeface="Times New Roman"/>
            </a:rPr>
            <a:t>Issue There is divided opinion as to the boundaries of "editorial license".</a:t>
          </a:r>
        </a:p>
        <a:p>
          <a:pPr algn="l" rtl="0">
            <a:defRPr sz="1000"/>
          </a:pPr>
          <a:r>
            <a:rPr lang="en-US" sz="1200" b="0" i="0" u="none" strike="noStrike" baseline="0">
              <a:solidFill>
                <a:srgbClr val="FF0000"/>
              </a:solidFill>
              <a:latin typeface="Times New Roman"/>
              <a:cs typeface="Times New Roman"/>
            </a:rPr>
            <a:t>Response </a:t>
          </a:r>
        </a:p>
        <a:p>
          <a:pPr algn="l" rtl="0">
            <a:defRPr sz="1000"/>
          </a:pPr>
          <a:r>
            <a:rPr lang="en-US" sz="1200" b="0" i="0" u="none" strike="noStrike" baseline="0">
              <a:solidFill>
                <a:srgbClr val="FF0000"/>
              </a:solidFill>
              <a:latin typeface="Times New Roman"/>
              <a:cs typeface="Times New Roman"/>
            </a:rPr>
            <a:t>Comment </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Divided opinion on what requires a vote</a:t>
          </a:r>
        </a:p>
        <a:p>
          <a:pPr algn="l" rtl="0">
            <a:defRPr sz="1000"/>
          </a:pPr>
          <a:r>
            <a:rPr lang="en-US" sz="1200" b="0" i="0" u="none" strike="noStrike" baseline="0">
              <a:solidFill>
                <a:srgbClr val="FF0000"/>
              </a:solidFill>
              <a:latin typeface="Times New Roman"/>
              <a:cs typeface="Times New Roman"/>
            </a:rPr>
            <a:t>Issue </a:t>
          </a:r>
        </a:p>
        <a:p>
          <a:pPr algn="l" rtl="0">
            <a:defRPr sz="1000"/>
          </a:pPr>
          <a:r>
            <a:rPr lang="en-US" sz="1200" b="0" i="0" u="none" strike="noStrike" baseline="0">
              <a:solidFill>
                <a:srgbClr val="FF0000"/>
              </a:solidFill>
              <a:latin typeface="Times New Roman"/>
              <a:cs typeface="Times New Roman"/>
            </a:rPr>
            <a:t>Response · Do all negative line items require inspection/vote of the WG? – Yes, but you can group· Do all substantive line items require inspection/vote of the WG? Yes· How should non-substantive changes be evaluated for potential controversy that would require inspection and vote of the WG? Prerogative of Chair, if so empowered</a:t>
          </a:r>
        </a:p>
        <a:p>
          <a:pPr algn="l" rtl="0">
            <a:defRPr sz="1000"/>
          </a:pPr>
          <a:r>
            <a:rPr lang="en-US" sz="1200" b="0" i="0" u="none" strike="noStrike" baseline="0">
              <a:solidFill>
                <a:srgbClr val="FF0000"/>
              </a:solidFill>
              <a:latin typeface="Times New Roman"/>
              <a:cs typeface="Times New Roman"/>
            </a:rPr>
            <a:t>Comment </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Ballet Reconciliation Process Suggestion</a:t>
          </a:r>
        </a:p>
        <a:p>
          <a:pPr algn="l" rtl="0">
            <a:defRPr sz="1000"/>
          </a:pPr>
          <a:r>
            <a:rPr lang="en-US" sz="1200" b="0" i="0" u="none" strike="noStrike" baseline="0">
              <a:solidFill>
                <a:srgbClr val="FF0000"/>
              </a:solidFill>
              <a:latin typeface="Times New Roman"/>
              <a:cs typeface="Times New Roman"/>
            </a:rPr>
            <a:t>Issue It might be useful to map the proposed change to the ARB Substantive Change document. This would involve encoding the ARB document and making allowances for “Guideline Not Found”.</a:t>
          </a:r>
        </a:p>
        <a:p>
          <a:pPr algn="l" rtl="0">
            <a:defRPr sz="1000"/>
          </a:pPr>
          <a:r>
            <a:rPr lang="en-US" sz="1200" b="0" i="0" u="none" strike="noStrike" baseline="0">
              <a:solidFill>
                <a:srgbClr val="FF0000"/>
              </a:solidFill>
              <a:latin typeface="Times New Roman"/>
              <a:cs typeface="Times New Roman"/>
            </a:rPr>
            <a:t>Response ARB is updating their Substantive Change document; this process might elicit additional changes.</a:t>
          </a:r>
        </a:p>
        <a:p>
          <a:pPr algn="l" rtl="0">
            <a:defRPr sz="1000"/>
          </a:pPr>
          <a:r>
            <a:rPr lang="en-US" sz="1200" b="0" i="0" u="none" strike="noStrike" baseline="0">
              <a:solidFill>
                <a:srgbClr val="FF0000"/>
              </a:solidFill>
              <a:latin typeface="Times New Roman"/>
              <a:cs typeface="Times New Roman"/>
            </a:rPr>
            <a:t>Comment Action Item? This would require an additional column on the spreadsheet</a:t>
          </a: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How are line item dispositions handled?</a:t>
          </a:r>
        </a:p>
        <a:p>
          <a:pPr algn="l" rtl="0">
            <a:defRPr sz="1000"/>
          </a:pPr>
          <a:r>
            <a:rPr lang="en-US" sz="1200" b="0" i="0" u="none" strike="noStrike" baseline="0">
              <a:solidFill>
                <a:srgbClr val="FF0000"/>
              </a:solidFill>
              <a:latin typeface="Times New Roman"/>
              <a:cs typeface="Times New Roman"/>
            </a:rPr>
            <a:t>Issue Line items are not handled consistently</a:t>
          </a:r>
        </a:p>
        <a:p>
          <a:pPr algn="l" rtl="0">
            <a:defRPr sz="1000"/>
          </a:pPr>
          <a:r>
            <a:rPr lang="en-US" sz="1200" b="0" i="0" u="none" strike="noStrike" baseline="0">
              <a:solidFill>
                <a:srgbClr val="FF0000"/>
              </a:solidFill>
              <a:latin typeface="Times New Roman"/>
              <a:cs typeface="Times New Roman"/>
            </a:rPr>
            <a:t>Response · A Withdrawn negative is counted as an affirmative (this is preferable to non-persuasive.)· A Not related remains negative in the ballot pool for quorum purposes, but does not impede the ballot, e.g. it does not count as a negative in the 90% rule.· A Not persuasive remains negative in the ballot pool for quorum purposes, but does not impede the ballot, e.g. it does not count as a negative in the 90% rule.· Every negative needs a response; not every negative needs to be “I agree with your proposed change.”   The goal is to get enough negatives resolved in order to get the ballot to pass, while producing a quality standard.</a:t>
          </a:r>
        </a:p>
        <a:p>
          <a:pPr algn="l" rtl="0">
            <a:defRPr sz="1000"/>
          </a:pPr>
          <a:r>
            <a:rPr lang="en-US" sz="1200" b="0" i="0" u="none" strike="noStrike" baseline="0">
              <a:solidFill>
                <a:srgbClr val="FF0000"/>
              </a:solidFill>
              <a:latin typeface="Times New Roman"/>
              <a:cs typeface="Times New Roman"/>
            </a:rPr>
            <a:t>Comment </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How should negative line items in an “Affirmative Ballot” be handled?</a:t>
          </a:r>
        </a:p>
        <a:p>
          <a:pPr algn="l" rtl="0">
            <a:defRPr sz="1000"/>
          </a:pPr>
          <a:r>
            <a:rPr lang="en-US" sz="1200" b="0" i="0" u="none" strike="noStrike" baseline="0">
              <a:solidFill>
                <a:srgbClr val="FF0000"/>
              </a:solidFill>
              <a:latin typeface="Times New Roman"/>
              <a:cs typeface="Times New Roman"/>
            </a:rPr>
            <a:t>Issue Affirmative Ballots are received that contained negative line items.  The current practice is to err on the side of caution and treat the negative line item as a true negative (i.e. negative ballot).</a:t>
          </a:r>
        </a:p>
        <a:p>
          <a:pPr algn="l" rtl="0">
            <a:defRPr sz="1000"/>
          </a:pPr>
          <a:r>
            <a:rPr lang="en-US" sz="1200" b="0" i="0" u="none" strike="noStrike" baseline="0">
              <a:solidFill>
                <a:srgbClr val="FF0000"/>
              </a:solidFill>
              <a:latin typeface="Times New Roman"/>
              <a:cs typeface="Times New Roman"/>
            </a:rPr>
            <a:t>Response · If a member votes “Affirm with Negative line item” the negative line item is treated as a comment but the ballot overall is affirmative.· Action Item:  This must be added to the Ballot Instruction</a:t>
          </a:r>
        </a:p>
        <a:p>
          <a:pPr algn="l" rtl="0">
            <a:defRPr sz="1000"/>
          </a:pPr>
          <a:r>
            <a:rPr lang="en-US" sz="1200" b="0" i="0" u="none" strike="noStrike" baseline="0">
              <a:solidFill>
                <a:srgbClr val="FF0000"/>
              </a:solidFill>
              <a:latin typeface="Times New Roman"/>
              <a:cs typeface="Times New Roman"/>
            </a:rPr>
            <a:t>Comment Revising the ballot spreadsheet to eliminate invalid responses will minimize this issue. Note on the ballot spread</a:t>
          </a:r>
        </a:p>
        <a:p>
          <a:pPr algn="l" rtl="0">
            <a:defRPr sz="1000"/>
          </a:pPr>
          <a:endParaRPr lang="en-US" sz="1200" b="0" i="0" u="none" strike="noStrike" baseline="0">
            <a:solidFill>
              <a:srgbClr val="FF0000"/>
            </a:solidFill>
            <a:latin typeface="Times New Roman"/>
            <a:cs typeface="Times New Roman"/>
          </a:endParaRPr>
        </a:p>
        <a:p>
          <a:pPr algn="l" rtl="0">
            <a:defRPr sz="1000"/>
          </a:pPr>
          <a:r>
            <a:rPr lang="en-US" sz="1200" b="0" i="0" u="none" strike="noStrike" baseline="0">
              <a:solidFill>
                <a:srgbClr val="FF0000"/>
              </a:solidFill>
              <a:latin typeface="Times New Roman"/>
              <a:cs typeface="Times New Roman"/>
            </a:rPr>
            <a:t>Difference Between Withdraw and Retract</a:t>
          </a:r>
        </a:p>
        <a:p>
          <a:pPr algn="l" rtl="0">
            <a:defRPr sz="1000"/>
          </a:pPr>
          <a:r>
            <a:rPr lang="en-US" sz="1200" b="0" i="0" u="none" strike="noStrike" baseline="0">
              <a:solidFill>
                <a:srgbClr val="FF0000"/>
              </a:solidFill>
              <a:latin typeface="Times New Roman"/>
              <a:cs typeface="Times New Roman"/>
            </a:rPr>
            <a:t>If a ballot submitter offers to withdraw the negative line item the ‘negative’ still counts towards the total number of affirmative and negative votes received for the ballot (as it currently seems to state in the bylaws).  If the submitter offers to retract their negative then it does not count towards the overall affirmative and negative votes received for the ballot.</a:t>
          </a: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allotcomments_V251_IG_SIF_LABORDERS_R1_D2_2013JUN_Epic_VassilPeytchev.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V251_IG_SIF_LABORDERS_R1_D2_2013JUN_david_burgess_20130718160759.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V251_IG_SIF_LABORDERS_R1_D2_2013JUN_Rob_Savage_2013071211584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mailto:cynthia.johns@labcorp.com" TargetMode="External"/><Relationship Id="rId13" Type="http://schemas.openxmlformats.org/officeDocument/2006/relationships/hyperlink" Target="mailto:cynthia.johns@labcorp.com" TargetMode="External"/><Relationship Id="rId18" Type="http://schemas.openxmlformats.org/officeDocument/2006/relationships/hyperlink" Target="mailto:cynthia.johns@labcorp.com" TargetMode="External"/><Relationship Id="rId26" Type="http://schemas.openxmlformats.org/officeDocument/2006/relationships/hyperlink" Target="mailto:burgesd@labcorp.com" TargetMode="External"/><Relationship Id="rId3" Type="http://schemas.openxmlformats.org/officeDocument/2006/relationships/hyperlink" Target="mailto:cynthia.johns@labcorp.com" TargetMode="External"/><Relationship Id="rId21" Type="http://schemas.openxmlformats.org/officeDocument/2006/relationships/hyperlink" Target="mailto:cynthia.johns@labcorp.com" TargetMode="External"/><Relationship Id="rId34" Type="http://schemas.openxmlformats.org/officeDocument/2006/relationships/hyperlink" Target="mailto:freida.x.hall@questdiagnostics%3Ecom" TargetMode="External"/><Relationship Id="rId7" Type="http://schemas.openxmlformats.org/officeDocument/2006/relationships/hyperlink" Target="mailto:cynthia.johns@labcorp.com" TargetMode="External"/><Relationship Id="rId12" Type="http://schemas.openxmlformats.org/officeDocument/2006/relationships/hyperlink" Target="mailto:cynthia.johns@labcorp.com" TargetMode="External"/><Relationship Id="rId17" Type="http://schemas.openxmlformats.org/officeDocument/2006/relationships/hyperlink" Target="mailto:cynthia.johns@labcorp.com" TargetMode="External"/><Relationship Id="rId25" Type="http://schemas.openxmlformats.org/officeDocument/2006/relationships/hyperlink" Target="mailto:cynthia.johns@labcorp.com" TargetMode="External"/><Relationship Id="rId33" Type="http://schemas.openxmlformats.org/officeDocument/2006/relationships/hyperlink" Target="mailto:freida.x.hall@questdiagnostics%3Ecom" TargetMode="External"/><Relationship Id="rId2" Type="http://schemas.openxmlformats.org/officeDocument/2006/relationships/hyperlink" Target="mailto:cynthia.johns@labcorp.com" TargetMode="External"/><Relationship Id="rId16" Type="http://schemas.openxmlformats.org/officeDocument/2006/relationships/hyperlink" Target="mailto:cynthia.johns@labcorp.com" TargetMode="External"/><Relationship Id="rId20" Type="http://schemas.openxmlformats.org/officeDocument/2006/relationships/hyperlink" Target="mailto:cynthia.johns@labcorp.com" TargetMode="External"/><Relationship Id="rId29" Type="http://schemas.openxmlformats.org/officeDocument/2006/relationships/hyperlink" Target="mailto:freida.x.hall@questdiagnostics%3Ecom" TargetMode="External"/><Relationship Id="rId1" Type="http://schemas.openxmlformats.org/officeDocument/2006/relationships/hyperlink" Target="mailto:cynthia.johns@labcorp.com" TargetMode="External"/><Relationship Id="rId6" Type="http://schemas.openxmlformats.org/officeDocument/2006/relationships/hyperlink" Target="mailto:cynthia.johns@labcorp.com" TargetMode="External"/><Relationship Id="rId11" Type="http://schemas.openxmlformats.org/officeDocument/2006/relationships/hyperlink" Target="mailto:cynthia.johns@labcorp.com" TargetMode="External"/><Relationship Id="rId24" Type="http://schemas.openxmlformats.org/officeDocument/2006/relationships/hyperlink" Target="mailto:cynthia.johns@labcorp.com" TargetMode="External"/><Relationship Id="rId32" Type="http://schemas.openxmlformats.org/officeDocument/2006/relationships/hyperlink" Target="mailto:freida.x.hall@questdiagnostics%3Ecom" TargetMode="External"/><Relationship Id="rId37" Type="http://schemas.openxmlformats.org/officeDocument/2006/relationships/comments" Target="../comments1.xml"/><Relationship Id="rId5" Type="http://schemas.openxmlformats.org/officeDocument/2006/relationships/hyperlink" Target="mailto:cynthia.johns@labcorp.com" TargetMode="External"/><Relationship Id="rId15" Type="http://schemas.openxmlformats.org/officeDocument/2006/relationships/hyperlink" Target="mailto:cynthia.johns@labcorp.com" TargetMode="External"/><Relationship Id="rId23" Type="http://schemas.openxmlformats.org/officeDocument/2006/relationships/hyperlink" Target="mailto:cynthia.johns@labcorp.com" TargetMode="External"/><Relationship Id="rId28" Type="http://schemas.openxmlformats.org/officeDocument/2006/relationships/hyperlink" Target="mailto:burgesd@labcorp.com" TargetMode="External"/><Relationship Id="rId36" Type="http://schemas.openxmlformats.org/officeDocument/2006/relationships/vmlDrawing" Target="../drawings/vmlDrawing1.vml"/><Relationship Id="rId10" Type="http://schemas.openxmlformats.org/officeDocument/2006/relationships/hyperlink" Target="mailto:cynthia.johns@labcorp.com" TargetMode="External"/><Relationship Id="rId19" Type="http://schemas.openxmlformats.org/officeDocument/2006/relationships/hyperlink" Target="mailto:cynthia.johns@labcorp.com" TargetMode="External"/><Relationship Id="rId31" Type="http://schemas.openxmlformats.org/officeDocument/2006/relationships/hyperlink" Target="mailto:freida.x.hall@questdiagnostics%3Ecom" TargetMode="External"/><Relationship Id="rId4" Type="http://schemas.openxmlformats.org/officeDocument/2006/relationships/hyperlink" Target="mailto:cynthia.johns@labcorp.com" TargetMode="External"/><Relationship Id="rId9" Type="http://schemas.openxmlformats.org/officeDocument/2006/relationships/hyperlink" Target="mailto:cynthia.johns@labcorp.com" TargetMode="External"/><Relationship Id="rId14" Type="http://schemas.openxmlformats.org/officeDocument/2006/relationships/hyperlink" Target="mailto:cynthia.johns@labcorp.com" TargetMode="External"/><Relationship Id="rId22" Type="http://schemas.openxmlformats.org/officeDocument/2006/relationships/hyperlink" Target="mailto:cynthia.johns@labcorp.com" TargetMode="External"/><Relationship Id="rId27" Type="http://schemas.openxmlformats.org/officeDocument/2006/relationships/hyperlink" Target="mailto:burgesd@labcorp.com" TargetMode="External"/><Relationship Id="rId30" Type="http://schemas.openxmlformats.org/officeDocument/2006/relationships/hyperlink" Target="mailto:freida.x.hall@questdiagnostics%3Ecom" TargetMode="External"/><Relationship Id="rId35" Type="http://schemas.openxmlformats.org/officeDocument/2006/relationships/hyperlink" Target="mailto:freida.x.hall@questdiagnostics.com" TargetMode="External"/></Relationships>
</file>

<file path=xl/worksheets/_rels/sheet4.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package" Target="../embeddings/Microsoft_Word_Document1.docx"/><Relationship Id="rId7" Type="http://schemas.openxmlformats.org/officeDocument/2006/relationships/oleObject" Target="../embeddings/oleObject2.bin"/><Relationship Id="rId12" Type="http://schemas.openxmlformats.org/officeDocument/2006/relationships/image" Target="../media/image5.emf"/><Relationship Id="rId2" Type="http://schemas.openxmlformats.org/officeDocument/2006/relationships/vmlDrawing" Target="../drawings/vmlDrawing2.vml"/><Relationship Id="rId1" Type="http://schemas.openxmlformats.org/officeDocument/2006/relationships/drawing" Target="../drawings/drawing1.xml"/><Relationship Id="rId6" Type="http://schemas.openxmlformats.org/officeDocument/2006/relationships/image" Target="../media/image2.emf"/><Relationship Id="rId11" Type="http://schemas.openxmlformats.org/officeDocument/2006/relationships/package" Target="../embeddings/Microsoft_Word_Document3.docx"/><Relationship Id="rId5" Type="http://schemas.openxmlformats.org/officeDocument/2006/relationships/oleObject" Target="../embeddings/oleObject1.bin"/><Relationship Id="rId10" Type="http://schemas.openxmlformats.org/officeDocument/2006/relationships/image" Target="../media/image4.emf"/><Relationship Id="rId4" Type="http://schemas.openxmlformats.org/officeDocument/2006/relationships/image" Target="../media/image1.emf"/><Relationship Id="rId9" Type="http://schemas.openxmlformats.org/officeDocument/2006/relationships/package" Target="../embeddings/Microsoft_Word_Document2.docx"/></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dimension ref="A1:CU25"/>
  <sheetViews>
    <sheetView zoomScale="75" workbookViewId="0">
      <selection activeCell="F8" sqref="F8:J8"/>
    </sheetView>
  </sheetViews>
  <sheetFormatPr defaultColWidth="8.85546875" defaultRowHeight="12.75"/>
  <cols>
    <col min="1" max="1" width="5.28515625" customWidth="1"/>
    <col min="2" max="2" width="7.42578125" customWidth="1"/>
    <col min="3" max="3" width="10.42578125" customWidth="1"/>
    <col min="4" max="4" width="17.42578125" customWidth="1"/>
    <col min="5" max="5" width="1.85546875" style="11" customWidth="1"/>
    <col min="6" max="6" width="53.7109375" customWidth="1"/>
    <col min="7" max="7" width="16.28515625" customWidth="1"/>
    <col min="8" max="8" width="6" customWidth="1"/>
    <col min="9" max="9" width="9.42578125" customWidth="1"/>
    <col min="10" max="10" width="12.85546875" customWidth="1"/>
    <col min="11" max="11" width="43.42578125" customWidth="1"/>
    <col min="12" max="12" width="27.42578125" customWidth="1"/>
    <col min="13" max="15" width="12.85546875" customWidth="1"/>
    <col min="16" max="16" width="13.7109375" customWidth="1"/>
    <col min="17" max="17" width="33.42578125" customWidth="1"/>
    <col min="18" max="18" width="13.85546875" customWidth="1"/>
    <col min="19" max="19" width="24.42578125" customWidth="1"/>
    <col min="20" max="22" width="6.28515625" customWidth="1"/>
    <col min="23" max="24" width="10" customWidth="1"/>
    <col min="25" max="25" width="38.42578125" style="3" customWidth="1"/>
    <col min="26" max="27" width="8.85546875" style="3"/>
    <col min="28" max="96" width="6.28515625" style="3" customWidth="1"/>
    <col min="97" max="16384" width="8.85546875" style="3"/>
  </cols>
  <sheetData>
    <row r="1" spans="1:99" ht="45.75" customHeight="1" thickTop="1">
      <c r="A1" s="223" t="s">
        <v>96</v>
      </c>
      <c r="B1" s="224"/>
      <c r="C1" s="224"/>
      <c r="D1" s="225"/>
      <c r="E1" s="90"/>
      <c r="F1" s="230" t="s">
        <v>201</v>
      </c>
      <c r="G1" s="231"/>
      <c r="H1" s="231"/>
      <c r="I1" s="231"/>
      <c r="J1" s="232"/>
      <c r="K1" s="13"/>
      <c r="M1" s="2"/>
      <c r="N1" s="2"/>
      <c r="O1" s="2"/>
      <c r="P1" s="2"/>
    </row>
    <row r="2" spans="1:99">
      <c r="A2" s="223" t="s">
        <v>187</v>
      </c>
      <c r="B2" s="224"/>
      <c r="C2" s="224"/>
      <c r="D2" s="225"/>
      <c r="E2" s="90"/>
      <c r="F2" s="104" t="s">
        <v>200</v>
      </c>
      <c r="G2" s="102"/>
      <c r="H2" s="102"/>
      <c r="I2" s="102"/>
      <c r="J2" s="103"/>
      <c r="K2" s="13"/>
      <c r="M2" s="2"/>
      <c r="N2" s="2"/>
      <c r="O2" s="2"/>
      <c r="P2" s="2"/>
    </row>
    <row r="3" spans="1:99" ht="18.75" customHeight="1">
      <c r="A3" s="242" t="s">
        <v>162</v>
      </c>
      <c r="B3" s="243"/>
      <c r="C3" s="243"/>
      <c r="D3" s="244"/>
      <c r="E3" s="91"/>
      <c r="F3" s="226"/>
      <c r="G3" s="227"/>
      <c r="H3" s="227"/>
      <c r="I3" s="227"/>
      <c r="J3" s="228"/>
      <c r="K3" s="1"/>
      <c r="M3" s="2"/>
      <c r="N3" s="2"/>
      <c r="O3" s="2"/>
      <c r="P3" s="2"/>
    </row>
    <row r="4" spans="1:99" ht="18.75" customHeight="1">
      <c r="A4" s="242" t="s">
        <v>163</v>
      </c>
      <c r="B4" s="245"/>
      <c r="C4" s="245"/>
      <c r="D4" s="246"/>
      <c r="E4" s="92"/>
      <c r="F4" s="229"/>
      <c r="G4" s="227"/>
      <c r="H4" s="227"/>
      <c r="I4" s="227"/>
      <c r="J4" s="228"/>
      <c r="K4" s="1"/>
      <c r="M4" s="2"/>
      <c r="N4" s="2"/>
      <c r="O4" s="2"/>
      <c r="P4" s="2"/>
    </row>
    <row r="5" spans="1:99" ht="18.75" customHeight="1">
      <c r="A5" s="236" t="s">
        <v>164</v>
      </c>
      <c r="B5" s="237"/>
      <c r="C5" s="237"/>
      <c r="D5" s="238"/>
      <c r="E5" s="93"/>
      <c r="F5" s="226"/>
      <c r="G5" s="227"/>
      <c r="H5" s="227"/>
      <c r="I5" s="227"/>
      <c r="J5" s="228"/>
      <c r="K5" s="1"/>
      <c r="M5" s="2"/>
      <c r="N5" s="2"/>
      <c r="O5" s="2"/>
      <c r="P5" s="2"/>
    </row>
    <row r="6" spans="1:99" ht="29.25" customHeight="1">
      <c r="A6" s="239" t="s">
        <v>161</v>
      </c>
      <c r="B6" s="240"/>
      <c r="C6" s="240"/>
      <c r="D6" s="241"/>
      <c r="E6" s="94"/>
      <c r="F6" s="226"/>
      <c r="G6" s="227"/>
      <c r="H6" s="227"/>
      <c r="I6" s="227"/>
      <c r="J6" s="228"/>
      <c r="K6" s="1"/>
      <c r="M6" s="2"/>
      <c r="N6" s="2"/>
      <c r="O6" s="2"/>
      <c r="P6" s="2"/>
    </row>
    <row r="7" spans="1:99" ht="15.75" customHeight="1">
      <c r="A7" s="223" t="s">
        <v>97</v>
      </c>
      <c r="B7" s="224"/>
      <c r="C7" s="224"/>
      <c r="D7" s="225"/>
      <c r="E7" s="95"/>
      <c r="F7" s="233"/>
      <c r="G7" s="234"/>
      <c r="H7" s="234"/>
      <c r="I7" s="234"/>
      <c r="J7" s="235"/>
      <c r="K7" s="13"/>
      <c r="M7" s="6"/>
      <c r="N7" s="6"/>
      <c r="O7" s="6"/>
      <c r="P7" s="6"/>
      <c r="CT7" s="17"/>
      <c r="CU7" s="17"/>
    </row>
    <row r="8" spans="1:99" ht="17.25" customHeight="1">
      <c r="A8" s="252" t="s">
        <v>57</v>
      </c>
      <c r="B8" s="253"/>
      <c r="C8" s="253"/>
      <c r="D8" s="254"/>
      <c r="E8" s="96"/>
      <c r="F8" s="255"/>
      <c r="G8" s="256"/>
      <c r="H8" s="256"/>
      <c r="I8" s="256"/>
      <c r="J8" s="257"/>
      <c r="K8" s="1"/>
      <c r="M8" s="1"/>
      <c r="N8" s="1"/>
      <c r="O8" s="1"/>
      <c r="P8" s="1"/>
    </row>
    <row r="9" spans="1:99" ht="62.25" customHeight="1">
      <c r="A9" s="223" t="s">
        <v>98</v>
      </c>
      <c r="B9" s="224"/>
      <c r="C9" s="224"/>
      <c r="D9" s="225"/>
      <c r="E9" s="95"/>
      <c r="F9" s="226"/>
      <c r="G9" s="227"/>
      <c r="H9" s="227"/>
      <c r="I9" s="227"/>
      <c r="J9" s="228"/>
      <c r="K9" s="81"/>
      <c r="M9" s="7"/>
      <c r="N9" s="7"/>
      <c r="O9" s="7"/>
      <c r="P9" s="7"/>
    </row>
    <row r="10" spans="1:99" ht="66.75" customHeight="1">
      <c r="A10" s="251">
        <f>IF(Ov=Setup!C9,Disclaimer2,IF(Ov=Setup!B9,Disclaimer,IF(Ov=Setup!D9,,)))</f>
        <v>0</v>
      </c>
      <c r="B10" s="251"/>
      <c r="C10" s="251"/>
      <c r="D10" s="251"/>
      <c r="E10" s="251"/>
      <c r="F10" s="251"/>
      <c r="G10" s="251"/>
      <c r="H10" s="251"/>
      <c r="I10" s="251"/>
      <c r="J10" s="251"/>
    </row>
    <row r="11" spans="1:99" ht="30.75" customHeight="1">
      <c r="F11" s="79" t="s">
        <v>155</v>
      </c>
      <c r="G11" s="80" t="s">
        <v>53</v>
      </c>
    </row>
    <row r="13" spans="1:99">
      <c r="J13" s="78"/>
    </row>
    <row r="17" spans="6:7">
      <c r="F17" s="89"/>
    </row>
    <row r="21" spans="6:7" ht="23.25">
      <c r="F21" s="99"/>
    </row>
    <row r="23" spans="6:7" ht="114.75" customHeight="1">
      <c r="F23" s="247"/>
      <c r="G23" s="248"/>
    </row>
    <row r="24" spans="6:7" ht="409.5" customHeight="1">
      <c r="F24" s="249"/>
      <c r="G24" s="250"/>
    </row>
    <row r="25" spans="6:7">
      <c r="F25" s="11"/>
      <c r="G25" s="11"/>
    </row>
  </sheetData>
  <mergeCells count="20">
    <mergeCell ref="F23:G23"/>
    <mergeCell ref="F24:G24"/>
    <mergeCell ref="A10:J10"/>
    <mergeCell ref="A8:D8"/>
    <mergeCell ref="A9:D9"/>
    <mergeCell ref="F9:J9"/>
    <mergeCell ref="F8:J8"/>
    <mergeCell ref="A7:D7"/>
    <mergeCell ref="F3:J3"/>
    <mergeCell ref="F4:J4"/>
    <mergeCell ref="A2:D2"/>
    <mergeCell ref="F1:J1"/>
    <mergeCell ref="F5:J5"/>
    <mergeCell ref="F6:J6"/>
    <mergeCell ref="F7:J7"/>
    <mergeCell ref="A1:D1"/>
    <mergeCell ref="A5:D5"/>
    <mergeCell ref="A6:D6"/>
    <mergeCell ref="A3:D3"/>
    <mergeCell ref="A4:D4"/>
  </mergeCells>
  <phoneticPr fontId="0" type="noConversion"/>
  <dataValidations xWindow="573" yWindow="311"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9:J9">
      <formula1>"Affirmative,Negative,Abstain"</formula1>
    </dataValidation>
  </dataValidations>
  <hyperlinks>
    <hyperlink ref="G11" location="Instructions!A1" display="Instructions"/>
    <hyperlink ref="F11" location="Ballot!A1" display="Enter Ballot Comments (Line Items)"/>
  </hyperlinks>
  <pageMargins left="0.75" right="0.75" top="1" bottom="1" header="0.5" footer="0.5"/>
  <headerFooter alignWithMargins="0">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70" sqref="O69:O70"/>
    </sheetView>
  </sheetViews>
  <sheetFormatPr defaultColWidth="11.42578125" defaultRowHeight="12.75"/>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dimension ref="A1:CU232"/>
  <sheetViews>
    <sheetView tabSelected="1" zoomScaleNormal="100" zoomScalePageLayoutView="145" workbookViewId="0">
      <pane xSplit="10" ySplit="3" topLeftCell="K4" activePane="bottomRight" state="frozen"/>
      <selection pane="topRight" activeCell="K1" sqref="K1"/>
      <selection pane="bottomLeft" activeCell="A4" sqref="A4"/>
      <selection pane="bottomRight" activeCell="E8" sqref="E8"/>
    </sheetView>
  </sheetViews>
  <sheetFormatPr defaultColWidth="8.85546875" defaultRowHeight="12.75" outlineLevelCol="1"/>
  <cols>
    <col min="1" max="1" width="7.85546875" style="186" customWidth="1"/>
    <col min="2" max="2" width="13.28515625" style="137" hidden="1" customWidth="1" outlineLevel="1"/>
    <col min="3" max="3" width="9.140625" style="137" hidden="1" customWidth="1" outlineLevel="1"/>
    <col min="4" max="4" width="11.7109375" style="137" hidden="1" customWidth="1" outlineLevel="1"/>
    <col min="5" max="5" width="7.85546875" style="137" bestFit="1" customWidth="1" collapsed="1"/>
    <col min="6" max="6" width="7.85546875" style="137" customWidth="1"/>
    <col min="7" max="7" width="7.42578125" style="137" hidden="1" customWidth="1" outlineLevel="1"/>
    <col min="8" max="8" width="7" style="137" hidden="1" customWidth="1" outlineLevel="1"/>
    <col min="9" max="9" width="5.140625" style="150" customWidth="1" collapsed="1"/>
    <col min="10" max="10" width="5.5703125" style="137" customWidth="1"/>
    <col min="11" max="11" width="25.85546875" style="137" customWidth="1"/>
    <col min="12" max="12" width="25.140625" style="137" customWidth="1"/>
    <col min="13" max="13" width="26.42578125" style="137" customWidth="1"/>
    <col min="14" max="14" width="12.42578125" style="137" hidden="1" customWidth="1" outlineLevel="1"/>
    <col min="15" max="15" width="11.42578125" style="137" hidden="1" customWidth="1" outlineLevel="1"/>
    <col min="16" max="16" width="16.7109375" style="137" customWidth="1" collapsed="1"/>
    <col min="17" max="17" width="12.85546875" style="137" customWidth="1" outlineLevel="1"/>
    <col min="18" max="18" width="13.7109375" style="137" customWidth="1" outlineLevel="1"/>
    <col min="19" max="19" width="30.42578125" style="137" customWidth="1"/>
    <col min="20" max="20" width="19.85546875" style="137" customWidth="1"/>
    <col min="21" max="21" width="4" style="137" bestFit="1" customWidth="1"/>
    <col min="22" max="22" width="4.140625" style="137" customWidth="1"/>
    <col min="23" max="23" width="4.28515625" style="137" customWidth="1"/>
    <col min="24" max="24" width="10" style="137" customWidth="1"/>
    <col min="25" max="25" width="14.42578125" style="156" customWidth="1" outlineLevel="1"/>
    <col min="26" max="26" width="14.42578125" style="157" customWidth="1" outlineLevel="1"/>
    <col min="27" max="27" width="14.42578125" style="162" customWidth="1" outlineLevel="1"/>
    <col min="28" max="29" width="15.42578125" style="158" customWidth="1" outlineLevel="1"/>
    <col min="30" max="30" width="11" style="137" customWidth="1" outlineLevel="1"/>
    <col min="31" max="31" width="12.28515625" style="159" customWidth="1" outlineLevel="1"/>
    <col min="32" max="32" width="15.7109375" style="111" customWidth="1" outlineLevel="1"/>
    <col min="33" max="33" width="27.85546875" style="188" customWidth="1"/>
    <col min="34" max="99" width="6.28515625" style="111" customWidth="1"/>
    <col min="100" max="16384" width="8.85546875" style="111"/>
  </cols>
  <sheetData>
    <row r="1" spans="1:38" ht="14.25" thickTop="1" thickBot="1">
      <c r="A1" s="182"/>
      <c r="B1" s="258" t="s">
        <v>157</v>
      </c>
      <c r="C1" s="259"/>
      <c r="D1" s="259"/>
      <c r="E1" s="259"/>
      <c r="F1" s="259"/>
      <c r="G1" s="259"/>
      <c r="H1" s="259"/>
      <c r="I1" s="259"/>
      <c r="J1" s="259"/>
      <c r="K1" s="259"/>
      <c r="L1" s="259"/>
      <c r="M1" s="259"/>
      <c r="N1" s="258"/>
      <c r="O1" s="259"/>
      <c r="P1" s="258" t="s">
        <v>147</v>
      </c>
      <c r="Q1" s="259"/>
      <c r="R1" s="259"/>
      <c r="S1" s="259"/>
      <c r="T1" s="259"/>
      <c r="U1" s="259"/>
      <c r="V1" s="259"/>
      <c r="W1" s="259"/>
      <c r="X1" s="259"/>
      <c r="Y1" s="263"/>
      <c r="Z1" s="260" t="s">
        <v>35</v>
      </c>
      <c r="AA1" s="261"/>
      <c r="AB1" s="261"/>
      <c r="AC1" s="261"/>
      <c r="AD1" s="261"/>
      <c r="AE1" s="261"/>
      <c r="AF1" s="261"/>
      <c r="AG1" s="262"/>
    </row>
    <row r="2" spans="1:38" s="121" customFormat="1" ht="59.25" customHeight="1" thickTop="1">
      <c r="A2" s="183" t="s">
        <v>100</v>
      </c>
      <c r="B2" s="194" t="s">
        <v>18</v>
      </c>
      <c r="C2" s="195" t="s">
        <v>64</v>
      </c>
      <c r="D2" s="196" t="s">
        <v>40</v>
      </c>
      <c r="E2" s="197" t="s">
        <v>186</v>
      </c>
      <c r="F2" s="194" t="s">
        <v>65</v>
      </c>
      <c r="G2" s="194" t="s">
        <v>84</v>
      </c>
      <c r="H2" s="194" t="s">
        <v>95</v>
      </c>
      <c r="I2" s="198" t="s">
        <v>143</v>
      </c>
      <c r="J2" s="194"/>
      <c r="K2" s="194" t="s">
        <v>66</v>
      </c>
      <c r="L2" s="194" t="s">
        <v>67</v>
      </c>
      <c r="M2" s="194" t="s">
        <v>68</v>
      </c>
      <c r="N2" s="112" t="s">
        <v>39</v>
      </c>
      <c r="O2" s="113" t="s">
        <v>27</v>
      </c>
      <c r="P2" s="113" t="s">
        <v>69</v>
      </c>
      <c r="Q2" s="113" t="s">
        <v>165</v>
      </c>
      <c r="R2" s="113" t="s">
        <v>284</v>
      </c>
      <c r="S2" s="113" t="s">
        <v>70</v>
      </c>
      <c r="T2" s="114" t="s">
        <v>148</v>
      </c>
      <c r="U2" s="115" t="s">
        <v>151</v>
      </c>
      <c r="V2" s="115" t="s">
        <v>152</v>
      </c>
      <c r="W2" s="115" t="s">
        <v>153</v>
      </c>
      <c r="X2" s="114" t="s">
        <v>190</v>
      </c>
      <c r="Y2" s="116" t="s">
        <v>166</v>
      </c>
      <c r="Z2" s="117" t="s">
        <v>191</v>
      </c>
      <c r="AA2" s="117" t="s">
        <v>133</v>
      </c>
      <c r="AB2" s="118" t="s">
        <v>199</v>
      </c>
      <c r="AC2" s="118" t="s">
        <v>36</v>
      </c>
      <c r="AD2" s="119" t="s">
        <v>132</v>
      </c>
      <c r="AE2" s="120" t="s">
        <v>33</v>
      </c>
      <c r="AF2" s="120" t="s">
        <v>34</v>
      </c>
      <c r="AG2" s="189" t="s">
        <v>156</v>
      </c>
    </row>
    <row r="3" spans="1:38" s="130" customFormat="1">
      <c r="A3" s="184"/>
      <c r="B3" s="122"/>
      <c r="C3" s="123"/>
      <c r="D3" s="122"/>
      <c r="E3" s="122"/>
      <c r="F3" s="122"/>
      <c r="G3" s="122"/>
      <c r="H3" s="122"/>
      <c r="I3" s="124"/>
      <c r="J3" s="122"/>
      <c r="K3" s="122"/>
      <c r="L3" s="122"/>
      <c r="M3" s="122"/>
      <c r="N3" s="122"/>
      <c r="O3" s="122"/>
      <c r="P3" s="122"/>
      <c r="Q3" s="122"/>
      <c r="R3" s="122"/>
      <c r="S3" s="122"/>
      <c r="T3" s="123"/>
      <c r="U3" s="125"/>
      <c r="V3" s="125"/>
      <c r="W3" s="125"/>
      <c r="X3" s="123"/>
      <c r="Y3" s="123"/>
      <c r="Z3" s="126"/>
      <c r="AA3" s="127"/>
      <c r="AB3" s="128"/>
      <c r="AC3" s="128"/>
      <c r="AD3" s="129"/>
      <c r="AE3" s="128"/>
      <c r="AF3" s="128"/>
      <c r="AG3" s="190"/>
    </row>
    <row r="4" spans="1:38" ht="63" customHeight="1">
      <c r="A4" s="184">
        <v>1</v>
      </c>
      <c r="B4" s="109" t="s">
        <v>106</v>
      </c>
      <c r="C4" s="109"/>
      <c r="D4" s="109"/>
      <c r="E4" s="109">
        <v>1</v>
      </c>
      <c r="F4" s="109" t="s">
        <v>751</v>
      </c>
      <c r="G4" s="109"/>
      <c r="H4" s="109"/>
      <c r="I4" s="170" t="s">
        <v>279</v>
      </c>
      <c r="J4" s="171">
        <v>1</v>
      </c>
      <c r="K4" s="107" t="s">
        <v>463</v>
      </c>
      <c r="L4" s="107" t="s">
        <v>464</v>
      </c>
      <c r="M4" s="107" t="s">
        <v>465</v>
      </c>
      <c r="N4" s="84"/>
      <c r="O4" s="21"/>
      <c r="P4" s="20" t="s">
        <v>42</v>
      </c>
      <c r="Q4" s="20"/>
      <c r="R4" s="20"/>
      <c r="S4" s="21" t="s">
        <v>0</v>
      </c>
      <c r="T4" s="20"/>
      <c r="U4" s="26">
        <v>16</v>
      </c>
      <c r="V4" s="26">
        <v>0</v>
      </c>
      <c r="W4" s="26">
        <v>1</v>
      </c>
      <c r="X4" s="20" t="s">
        <v>29</v>
      </c>
      <c r="Y4" s="20"/>
      <c r="Z4" s="82" t="s">
        <v>545</v>
      </c>
      <c r="AA4" s="83" t="s">
        <v>546</v>
      </c>
      <c r="AB4" s="131" t="s">
        <v>466</v>
      </c>
      <c r="AC4" s="132" t="s">
        <v>467</v>
      </c>
      <c r="AD4" s="24"/>
      <c r="AE4" s="97"/>
      <c r="AF4" s="97"/>
      <c r="AG4" s="133"/>
      <c r="AL4" s="130"/>
    </row>
    <row r="5" spans="1:38" ht="76.5">
      <c r="A5" s="184">
        <v>2</v>
      </c>
      <c r="B5" s="109" t="s">
        <v>106</v>
      </c>
      <c r="C5" s="109"/>
      <c r="D5" s="109"/>
      <c r="E5" s="109">
        <v>1</v>
      </c>
      <c r="F5" s="109" t="s">
        <v>757</v>
      </c>
      <c r="G5" s="109"/>
      <c r="H5" s="109"/>
      <c r="I5" s="170" t="s">
        <v>279</v>
      </c>
      <c r="J5" s="171">
        <v>1</v>
      </c>
      <c r="K5" s="107" t="s">
        <v>468</v>
      </c>
      <c r="L5" s="107" t="s">
        <v>469</v>
      </c>
      <c r="M5" s="107" t="s">
        <v>470</v>
      </c>
      <c r="N5" s="84"/>
      <c r="O5" s="21"/>
      <c r="P5" s="20"/>
      <c r="Q5" s="20"/>
      <c r="R5" s="20"/>
      <c r="S5" s="21" t="s">
        <v>945</v>
      </c>
      <c r="T5" s="20"/>
      <c r="U5" s="26"/>
      <c r="V5" s="26"/>
      <c r="W5" s="26"/>
      <c r="X5" s="20" t="s">
        <v>29</v>
      </c>
      <c r="Y5" s="20"/>
      <c r="Z5" s="82" t="s">
        <v>545</v>
      </c>
      <c r="AA5" s="83" t="s">
        <v>546</v>
      </c>
      <c r="AB5" s="131" t="s">
        <v>466</v>
      </c>
      <c r="AC5" s="132" t="s">
        <v>467</v>
      </c>
      <c r="AD5" s="24"/>
      <c r="AE5" s="97"/>
      <c r="AF5" s="97"/>
      <c r="AG5" s="133"/>
      <c r="AL5" s="130"/>
    </row>
    <row r="6" spans="1:38" ht="137.25" customHeight="1">
      <c r="A6" s="181">
        <v>183</v>
      </c>
      <c r="B6" s="109" t="s">
        <v>106</v>
      </c>
      <c r="C6" s="109"/>
      <c r="D6" s="109"/>
      <c r="E6" s="109">
        <v>1</v>
      </c>
      <c r="F6" s="109" t="s">
        <v>757</v>
      </c>
      <c r="G6" s="109"/>
      <c r="H6" s="109"/>
      <c r="I6" s="170" t="s">
        <v>371</v>
      </c>
      <c r="J6" s="170">
        <v>1</v>
      </c>
      <c r="K6" s="107" t="s">
        <v>838</v>
      </c>
      <c r="L6" s="107"/>
      <c r="M6" s="107" t="s">
        <v>814</v>
      </c>
      <c r="N6" s="84"/>
      <c r="O6" s="21"/>
      <c r="P6" s="20" t="s">
        <v>42</v>
      </c>
      <c r="Q6" s="20"/>
      <c r="R6" s="20"/>
      <c r="S6" s="21" t="s">
        <v>902</v>
      </c>
      <c r="T6" s="20"/>
      <c r="U6" s="26">
        <v>14</v>
      </c>
      <c r="V6" s="26">
        <v>0</v>
      </c>
      <c r="W6" s="26">
        <v>0</v>
      </c>
      <c r="X6" s="20" t="s">
        <v>29</v>
      </c>
      <c r="Y6" s="20"/>
      <c r="Z6" s="82" t="e">
        <f>[1]Submitter!$F$3</f>
        <v>#REF!</v>
      </c>
      <c r="AA6" s="83" t="e">
        <f>[1]Submitter!$F$6</f>
        <v>#REF!</v>
      </c>
      <c r="AB6" s="174"/>
      <c r="AC6" s="174"/>
      <c r="AD6" s="24"/>
      <c r="AE6" s="97"/>
      <c r="AF6" s="97"/>
      <c r="AG6" s="199"/>
      <c r="AL6" s="130"/>
    </row>
    <row r="7" spans="1:38" s="134" customFormat="1" ht="102">
      <c r="A7" s="184">
        <v>3</v>
      </c>
      <c r="B7" s="109" t="s">
        <v>106</v>
      </c>
      <c r="C7" s="109"/>
      <c r="D7" s="109"/>
      <c r="E7" s="109">
        <v>1</v>
      </c>
      <c r="F7" s="109" t="s">
        <v>783</v>
      </c>
      <c r="G7" s="109"/>
      <c r="H7" s="109"/>
      <c r="I7" s="170" t="s">
        <v>371</v>
      </c>
      <c r="J7" s="171">
        <v>1</v>
      </c>
      <c r="K7" s="107" t="s">
        <v>692</v>
      </c>
      <c r="L7" s="107"/>
      <c r="M7" s="107" t="s">
        <v>693</v>
      </c>
      <c r="N7" s="84"/>
      <c r="O7" s="21"/>
      <c r="P7" s="20"/>
      <c r="Q7" s="20"/>
      <c r="R7" s="20"/>
      <c r="S7" s="21" t="s">
        <v>764</v>
      </c>
      <c r="T7" s="20"/>
      <c r="U7" s="26"/>
      <c r="V7" s="26"/>
      <c r="W7" s="26"/>
      <c r="X7" s="20" t="s">
        <v>32</v>
      </c>
      <c r="Y7" s="20"/>
      <c r="Z7" s="108" t="s">
        <v>690</v>
      </c>
      <c r="AA7" s="108" t="s">
        <v>691</v>
      </c>
      <c r="AB7" s="131"/>
      <c r="AC7" s="131"/>
      <c r="AD7" s="24"/>
      <c r="AE7" s="97"/>
      <c r="AF7" s="97"/>
      <c r="AG7" s="199"/>
      <c r="AL7" s="130"/>
    </row>
    <row r="8" spans="1:38" s="134" customFormat="1" ht="102">
      <c r="A8" s="184">
        <v>126</v>
      </c>
      <c r="B8" s="109" t="s">
        <v>106</v>
      </c>
      <c r="C8" s="109"/>
      <c r="D8" s="109" t="s">
        <v>616</v>
      </c>
      <c r="E8" s="109">
        <v>4</v>
      </c>
      <c r="F8" s="109" t="s">
        <v>338</v>
      </c>
      <c r="G8" s="109"/>
      <c r="H8" s="109"/>
      <c r="I8" s="201" t="s">
        <v>239</v>
      </c>
      <c r="J8" s="201">
        <v>1</v>
      </c>
      <c r="K8" s="107" t="s">
        <v>617</v>
      </c>
      <c r="L8" s="107"/>
      <c r="M8" s="107" t="s">
        <v>618</v>
      </c>
      <c r="N8" s="84"/>
      <c r="O8" s="21"/>
      <c r="P8" s="20" t="s">
        <v>42</v>
      </c>
      <c r="Q8" s="20"/>
      <c r="R8" s="20"/>
      <c r="S8" s="21" t="s">
        <v>1085</v>
      </c>
      <c r="T8" s="20" t="s">
        <v>1069</v>
      </c>
      <c r="U8" s="26">
        <v>7</v>
      </c>
      <c r="V8" s="26">
        <v>0</v>
      </c>
      <c r="W8" s="26">
        <v>2</v>
      </c>
      <c r="X8" s="20"/>
      <c r="Y8" s="20"/>
      <c r="Z8" s="82" t="s">
        <v>686</v>
      </c>
      <c r="AA8" s="83" t="s">
        <v>687</v>
      </c>
      <c r="AB8" s="135"/>
      <c r="AC8" s="135"/>
      <c r="AD8" s="24"/>
      <c r="AE8" s="97"/>
      <c r="AF8" s="97"/>
      <c r="AG8" s="136"/>
      <c r="AH8" s="130"/>
      <c r="AL8" s="130"/>
    </row>
    <row r="9" spans="1:38" s="137" customFormat="1" ht="38.25">
      <c r="A9" s="184">
        <v>5</v>
      </c>
      <c r="B9" s="109" t="s">
        <v>106</v>
      </c>
      <c r="C9" s="109"/>
      <c r="D9" s="109" t="s">
        <v>647</v>
      </c>
      <c r="E9" s="109">
        <v>1</v>
      </c>
      <c r="F9" s="109" t="s">
        <v>648</v>
      </c>
      <c r="G9" s="109"/>
      <c r="H9" s="109"/>
      <c r="I9" s="170" t="s">
        <v>279</v>
      </c>
      <c r="J9" s="171">
        <v>1</v>
      </c>
      <c r="K9" s="107" t="s">
        <v>649</v>
      </c>
      <c r="L9" s="107"/>
      <c r="M9" s="107" t="s">
        <v>650</v>
      </c>
      <c r="N9" s="84"/>
      <c r="O9" s="21"/>
      <c r="P9" s="20"/>
      <c r="Q9" s="20"/>
      <c r="R9" s="20"/>
      <c r="S9" s="21" t="s">
        <v>1</v>
      </c>
      <c r="T9" s="20"/>
      <c r="U9" s="26"/>
      <c r="V9" s="26"/>
      <c r="W9" s="26"/>
      <c r="X9" s="20" t="s">
        <v>29</v>
      </c>
      <c r="Y9" s="20"/>
      <c r="Z9" s="82" t="s">
        <v>686</v>
      </c>
      <c r="AA9" s="83" t="s">
        <v>687</v>
      </c>
      <c r="AB9" s="135"/>
      <c r="AC9" s="135"/>
      <c r="AD9" s="24"/>
      <c r="AE9" s="97"/>
      <c r="AF9" s="97"/>
      <c r="AG9" s="136"/>
      <c r="AH9" s="130"/>
      <c r="AL9" s="130"/>
    </row>
    <row r="10" spans="1:38" s="134" customFormat="1" ht="84" customHeight="1">
      <c r="A10" s="184">
        <v>128</v>
      </c>
      <c r="B10" s="109" t="s">
        <v>106</v>
      </c>
      <c r="C10" s="109"/>
      <c r="D10" s="109"/>
      <c r="E10" s="109">
        <v>4</v>
      </c>
      <c r="F10" s="109" t="s">
        <v>338</v>
      </c>
      <c r="G10" s="109"/>
      <c r="H10" s="109"/>
      <c r="I10" s="201" t="s">
        <v>239</v>
      </c>
      <c r="J10" s="201">
        <v>1</v>
      </c>
      <c r="K10" s="107" t="s">
        <v>427</v>
      </c>
      <c r="L10" s="107" t="s">
        <v>428</v>
      </c>
      <c r="M10" s="107" t="s">
        <v>429</v>
      </c>
      <c r="N10" s="84"/>
      <c r="O10" s="21"/>
      <c r="P10" s="20" t="s">
        <v>43</v>
      </c>
      <c r="Q10" s="20"/>
      <c r="R10" s="20"/>
      <c r="S10" s="21" t="s">
        <v>1070</v>
      </c>
      <c r="T10" s="20" t="s">
        <v>1069</v>
      </c>
      <c r="U10" s="26">
        <v>7</v>
      </c>
      <c r="V10" s="26">
        <v>0</v>
      </c>
      <c r="W10" s="26">
        <v>2</v>
      </c>
      <c r="X10" s="20"/>
      <c r="Y10" s="20"/>
      <c r="Z10" s="82" t="s">
        <v>545</v>
      </c>
      <c r="AA10" s="83" t="s">
        <v>546</v>
      </c>
      <c r="AB10" s="110" t="s">
        <v>417</v>
      </c>
      <c r="AC10" s="138" t="s">
        <v>418</v>
      </c>
      <c r="AD10" s="24"/>
      <c r="AE10" s="97"/>
      <c r="AF10" s="97"/>
      <c r="AG10" s="136"/>
      <c r="AH10" s="130"/>
      <c r="AL10" s="130"/>
    </row>
    <row r="11" spans="1:38" s="134" customFormat="1" ht="267.75">
      <c r="A11" s="184">
        <v>130</v>
      </c>
      <c r="B11" s="109" t="s">
        <v>106</v>
      </c>
      <c r="C11" s="109"/>
      <c r="D11" s="109"/>
      <c r="E11" s="109">
        <v>4</v>
      </c>
      <c r="F11" s="109" t="s">
        <v>338</v>
      </c>
      <c r="G11" s="109"/>
      <c r="H11" s="109" t="s">
        <v>32</v>
      </c>
      <c r="I11" s="222" t="s">
        <v>382</v>
      </c>
      <c r="J11" s="222"/>
      <c r="K11" s="107" t="s">
        <v>517</v>
      </c>
      <c r="L11" s="107" t="s">
        <v>518</v>
      </c>
      <c r="M11" s="107" t="s">
        <v>519</v>
      </c>
      <c r="N11" s="84"/>
      <c r="O11" s="21"/>
      <c r="P11" s="20"/>
      <c r="Q11" s="20"/>
      <c r="R11" s="20"/>
      <c r="S11" s="21" t="s">
        <v>1072</v>
      </c>
      <c r="T11" s="20" t="s">
        <v>1069</v>
      </c>
      <c r="U11" s="26"/>
      <c r="V11" s="26"/>
      <c r="W11" s="26"/>
      <c r="X11" s="20"/>
      <c r="Y11" s="20"/>
      <c r="Z11" s="82" t="s">
        <v>545</v>
      </c>
      <c r="AA11" s="83" t="s">
        <v>546</v>
      </c>
      <c r="AB11" s="135" t="s">
        <v>551</v>
      </c>
      <c r="AC11" s="140" t="s">
        <v>552</v>
      </c>
      <c r="AD11" s="24"/>
      <c r="AE11" s="97"/>
      <c r="AF11" s="97"/>
      <c r="AG11" s="136"/>
      <c r="AH11" s="130"/>
      <c r="AL11" s="130"/>
    </row>
    <row r="12" spans="1:38" s="134" customFormat="1" ht="51">
      <c r="A12" s="184">
        <v>7</v>
      </c>
      <c r="B12" s="109" t="s">
        <v>106</v>
      </c>
      <c r="C12" s="109"/>
      <c r="D12" s="109"/>
      <c r="E12" s="109">
        <v>2</v>
      </c>
      <c r="F12" s="109" t="s">
        <v>821</v>
      </c>
      <c r="G12" s="109"/>
      <c r="H12" s="109"/>
      <c r="I12" s="170" t="s">
        <v>342</v>
      </c>
      <c r="J12" s="171">
        <v>1</v>
      </c>
      <c r="K12" s="107" t="s">
        <v>471</v>
      </c>
      <c r="L12" s="107" t="s">
        <v>472</v>
      </c>
      <c r="M12" s="107" t="s">
        <v>473</v>
      </c>
      <c r="N12" s="84"/>
      <c r="O12" s="21"/>
      <c r="P12" s="20" t="s">
        <v>41</v>
      </c>
      <c r="Q12" s="20"/>
      <c r="R12" s="20"/>
      <c r="S12" s="21" t="s">
        <v>830</v>
      </c>
      <c r="T12" s="20"/>
      <c r="U12" s="26">
        <v>17</v>
      </c>
      <c r="V12" s="26">
        <v>0</v>
      </c>
      <c r="W12" s="26">
        <v>0</v>
      </c>
      <c r="X12" s="20" t="s">
        <v>29</v>
      </c>
      <c r="Y12" s="20"/>
      <c r="Z12" s="82" t="s">
        <v>545</v>
      </c>
      <c r="AA12" s="83" t="s">
        <v>546</v>
      </c>
      <c r="AB12" s="131" t="s">
        <v>466</v>
      </c>
      <c r="AC12" s="132" t="s">
        <v>467</v>
      </c>
      <c r="AD12" s="24"/>
      <c r="AE12" s="97"/>
      <c r="AF12" s="97"/>
      <c r="AG12" s="133"/>
      <c r="AH12" s="111"/>
      <c r="AL12" s="130"/>
    </row>
    <row r="13" spans="1:38" s="134" customFormat="1" ht="80.25" customHeight="1">
      <c r="A13" s="181">
        <v>208</v>
      </c>
      <c r="B13" s="109" t="s">
        <v>106</v>
      </c>
      <c r="C13" s="109"/>
      <c r="D13" s="109"/>
      <c r="E13" s="109">
        <v>4</v>
      </c>
      <c r="F13" s="109" t="s">
        <v>338</v>
      </c>
      <c r="G13" s="109"/>
      <c r="H13" s="109"/>
      <c r="I13" s="201" t="s">
        <v>239</v>
      </c>
      <c r="J13" s="201">
        <v>1</v>
      </c>
      <c r="K13" s="107" t="s">
        <v>861</v>
      </c>
      <c r="L13" s="107"/>
      <c r="M13" s="107" t="s">
        <v>862</v>
      </c>
      <c r="N13" s="84"/>
      <c r="O13" s="21"/>
      <c r="P13" s="20"/>
      <c r="Q13" s="20"/>
      <c r="R13" s="20"/>
      <c r="S13" s="21" t="s">
        <v>1073</v>
      </c>
      <c r="T13" s="20" t="s">
        <v>1069</v>
      </c>
      <c r="U13" s="26">
        <v>7</v>
      </c>
      <c r="V13" s="26">
        <v>0</v>
      </c>
      <c r="W13" s="26">
        <v>2</v>
      </c>
      <c r="X13" s="20"/>
      <c r="Y13" s="20"/>
      <c r="Z13" s="82" t="e">
        <f>[1]Submitter!$F$3</f>
        <v>#REF!</v>
      </c>
      <c r="AA13" s="83" t="e">
        <f>[1]Submitter!$F$6</f>
        <v>#REF!</v>
      </c>
      <c r="AB13" s="177"/>
      <c r="AC13" s="177"/>
      <c r="AD13" s="24"/>
      <c r="AE13" s="97"/>
      <c r="AF13" s="97"/>
      <c r="AG13" s="175"/>
      <c r="AH13" s="130"/>
      <c r="AK13" s="130"/>
      <c r="AL13" s="139"/>
    </row>
    <row r="14" spans="1:38" s="134" customFormat="1" ht="76.5">
      <c r="A14" s="184">
        <v>137</v>
      </c>
      <c r="B14" s="109" t="s">
        <v>106</v>
      </c>
      <c r="C14" s="109"/>
      <c r="D14" s="109" t="s">
        <v>590</v>
      </c>
      <c r="E14" s="109">
        <v>4</v>
      </c>
      <c r="F14" s="109" t="s">
        <v>591</v>
      </c>
      <c r="G14" s="109"/>
      <c r="H14" s="109"/>
      <c r="I14" s="201" t="s">
        <v>239</v>
      </c>
      <c r="J14" s="201">
        <v>1</v>
      </c>
      <c r="K14" s="107"/>
      <c r="L14" s="107" t="s">
        <v>634</v>
      </c>
      <c r="M14" s="107"/>
      <c r="N14" s="84"/>
      <c r="O14" s="21"/>
      <c r="P14" s="20"/>
      <c r="Q14" s="20"/>
      <c r="R14" s="20"/>
      <c r="S14" s="21" t="s">
        <v>1075</v>
      </c>
      <c r="T14" s="20" t="s">
        <v>1069</v>
      </c>
      <c r="U14" s="26">
        <v>7</v>
      </c>
      <c r="V14" s="26">
        <v>0</v>
      </c>
      <c r="W14" s="26">
        <v>2</v>
      </c>
      <c r="X14" s="20"/>
      <c r="Y14" s="20"/>
      <c r="Z14" s="82" t="s">
        <v>686</v>
      </c>
      <c r="AA14" s="83" t="s">
        <v>687</v>
      </c>
      <c r="AB14" s="135"/>
      <c r="AC14" s="135"/>
      <c r="AD14" s="24"/>
      <c r="AE14" s="97"/>
      <c r="AF14" s="97"/>
      <c r="AG14" s="136"/>
      <c r="AK14" s="130"/>
      <c r="AL14" s="130"/>
    </row>
    <row r="15" spans="1:38" s="134" customFormat="1" ht="114.75">
      <c r="A15" s="184">
        <v>138</v>
      </c>
      <c r="B15" s="109" t="s">
        <v>106</v>
      </c>
      <c r="C15" s="109"/>
      <c r="D15" s="109"/>
      <c r="E15" s="109">
        <v>4</v>
      </c>
      <c r="F15" s="109" t="s">
        <v>742</v>
      </c>
      <c r="G15" s="109"/>
      <c r="H15" s="109"/>
      <c r="I15" s="201" t="s">
        <v>239</v>
      </c>
      <c r="J15" s="201">
        <v>1</v>
      </c>
      <c r="K15" s="107"/>
      <c r="L15" s="107"/>
      <c r="M15" s="107" t="s">
        <v>309</v>
      </c>
      <c r="N15" s="84"/>
      <c r="O15" s="21"/>
      <c r="P15" s="20"/>
      <c r="Q15" s="20"/>
      <c r="R15" s="20"/>
      <c r="S15" s="21" t="s">
        <v>1076</v>
      </c>
      <c r="T15" s="20" t="s">
        <v>1069</v>
      </c>
      <c r="U15" s="26">
        <v>7</v>
      </c>
      <c r="V15" s="26">
        <v>0</v>
      </c>
      <c r="W15" s="26">
        <v>2</v>
      </c>
      <c r="X15" s="20"/>
      <c r="Y15" s="20"/>
      <c r="Z15" s="82" t="s">
        <v>421</v>
      </c>
      <c r="AA15" s="83" t="s">
        <v>380</v>
      </c>
      <c r="AB15" s="131"/>
      <c r="AC15" s="131"/>
      <c r="AD15" s="24"/>
      <c r="AE15" s="97"/>
      <c r="AF15" s="97"/>
      <c r="AG15" s="133"/>
      <c r="AL15" s="130"/>
    </row>
    <row r="16" spans="1:38" s="134" customFormat="1" ht="114.75">
      <c r="A16" s="181">
        <v>209</v>
      </c>
      <c r="B16" s="109" t="s">
        <v>106</v>
      </c>
      <c r="C16" s="109"/>
      <c r="D16" s="109"/>
      <c r="E16" s="109">
        <v>4</v>
      </c>
      <c r="F16" s="109" t="s">
        <v>742</v>
      </c>
      <c r="G16" s="109"/>
      <c r="H16" s="109"/>
      <c r="I16" s="201" t="s">
        <v>239</v>
      </c>
      <c r="J16" s="201">
        <v>1</v>
      </c>
      <c r="K16" s="107" t="s">
        <v>863</v>
      </c>
      <c r="L16" s="107"/>
      <c r="M16" s="107" t="s">
        <v>864</v>
      </c>
      <c r="N16" s="84"/>
      <c r="O16" s="21"/>
      <c r="P16" s="20"/>
      <c r="Q16" s="20"/>
      <c r="R16" s="20"/>
      <c r="S16" s="21" t="s">
        <v>1077</v>
      </c>
      <c r="T16" s="20" t="s">
        <v>1069</v>
      </c>
      <c r="U16" s="26">
        <v>7</v>
      </c>
      <c r="V16" s="26">
        <v>0</v>
      </c>
      <c r="W16" s="26">
        <v>2</v>
      </c>
      <c r="X16" s="20"/>
      <c r="Y16" s="20"/>
      <c r="Z16" s="82" t="e">
        <f>[1]Submitter!$F$3</f>
        <v>#REF!</v>
      </c>
      <c r="AA16" s="83" t="e">
        <f>[1]Submitter!$F$6</f>
        <v>#REF!</v>
      </c>
      <c r="AB16" s="177"/>
      <c r="AC16" s="177"/>
      <c r="AD16" s="24"/>
      <c r="AE16" s="97"/>
      <c r="AF16" s="97"/>
      <c r="AG16" s="175"/>
      <c r="AL16" s="130"/>
    </row>
    <row r="17" spans="1:38" s="134" customFormat="1" ht="153">
      <c r="A17" s="181">
        <v>210</v>
      </c>
      <c r="B17" s="109" t="s">
        <v>106</v>
      </c>
      <c r="C17" s="109"/>
      <c r="D17" s="109"/>
      <c r="E17" s="109">
        <v>4</v>
      </c>
      <c r="F17" s="109" t="s">
        <v>742</v>
      </c>
      <c r="G17" s="109"/>
      <c r="H17" s="109"/>
      <c r="I17" s="201" t="s">
        <v>382</v>
      </c>
      <c r="J17" s="201">
        <v>1</v>
      </c>
      <c r="K17" s="107" t="s">
        <v>865</v>
      </c>
      <c r="L17" s="107"/>
      <c r="M17" s="107" t="s">
        <v>866</v>
      </c>
      <c r="N17" s="84" t="s">
        <v>29</v>
      </c>
      <c r="O17" s="21"/>
      <c r="P17" s="20"/>
      <c r="Q17" s="20"/>
      <c r="R17" s="20"/>
      <c r="S17" s="21" t="s">
        <v>1079</v>
      </c>
      <c r="T17" s="20" t="s">
        <v>1069</v>
      </c>
      <c r="U17" s="26">
        <v>7</v>
      </c>
      <c r="V17" s="26">
        <v>0</v>
      </c>
      <c r="W17" s="26">
        <v>2</v>
      </c>
      <c r="X17" s="20"/>
      <c r="Y17" s="20"/>
      <c r="Z17" s="82" t="e">
        <f>[1]Submitter!$F$3</f>
        <v>#REF!</v>
      </c>
      <c r="AA17" s="83" t="e">
        <f>[1]Submitter!$F$6</f>
        <v>#REF!</v>
      </c>
      <c r="AB17" s="177"/>
      <c r="AC17" s="177"/>
      <c r="AD17" s="24"/>
      <c r="AE17" s="97"/>
      <c r="AF17" s="97"/>
      <c r="AG17" s="175"/>
      <c r="AL17" s="130"/>
    </row>
    <row r="18" spans="1:38" s="134" customFormat="1" ht="127.5">
      <c r="A18" s="181">
        <v>188</v>
      </c>
      <c r="B18" s="109" t="s">
        <v>106</v>
      </c>
      <c r="C18" s="109"/>
      <c r="D18" s="109"/>
      <c r="E18" s="109">
        <v>2</v>
      </c>
      <c r="F18" s="109" t="s">
        <v>737</v>
      </c>
      <c r="G18" s="109"/>
      <c r="H18" s="109"/>
      <c r="I18" s="170" t="s">
        <v>371</v>
      </c>
      <c r="J18" s="170">
        <v>1</v>
      </c>
      <c r="K18" s="107" t="s">
        <v>843</v>
      </c>
      <c r="L18" s="107"/>
      <c r="M18" s="107" t="s">
        <v>844</v>
      </c>
      <c r="N18" s="84"/>
      <c r="O18" s="21"/>
      <c r="P18" s="20" t="s">
        <v>41</v>
      </c>
      <c r="Q18" s="20"/>
      <c r="R18" s="20"/>
      <c r="S18" s="21" t="s">
        <v>881</v>
      </c>
      <c r="T18" s="20"/>
      <c r="U18" s="26">
        <v>14</v>
      </c>
      <c r="V18" s="26">
        <v>0</v>
      </c>
      <c r="W18" s="26">
        <v>0</v>
      </c>
      <c r="X18" s="20" t="s">
        <v>29</v>
      </c>
      <c r="Y18" s="20"/>
      <c r="Z18" s="82" t="e">
        <f>[1]Submitter!$F$3</f>
        <v>#REF!</v>
      </c>
      <c r="AA18" s="83" t="e">
        <f>[1]Submitter!$F$6</f>
        <v>#REF!</v>
      </c>
      <c r="AB18" s="174"/>
      <c r="AC18" s="174"/>
      <c r="AD18" s="24"/>
      <c r="AE18" s="97"/>
      <c r="AF18" s="97"/>
      <c r="AG18" s="192"/>
      <c r="AL18" s="130"/>
    </row>
    <row r="19" spans="1:38" s="134" customFormat="1" ht="216.75">
      <c r="A19" s="181">
        <v>189</v>
      </c>
      <c r="B19" s="109" t="s">
        <v>106</v>
      </c>
      <c r="C19" s="109"/>
      <c r="D19" s="109"/>
      <c r="E19" s="109">
        <v>2</v>
      </c>
      <c r="F19" s="109" t="s">
        <v>737</v>
      </c>
      <c r="G19" s="109"/>
      <c r="H19" s="109"/>
      <c r="I19" s="170" t="s">
        <v>371</v>
      </c>
      <c r="J19" s="170">
        <v>1</v>
      </c>
      <c r="K19" s="107" t="s">
        <v>845</v>
      </c>
      <c r="L19" s="107"/>
      <c r="M19" s="107" t="s">
        <v>824</v>
      </c>
      <c r="N19" s="84"/>
      <c r="O19" s="21"/>
      <c r="P19" s="20" t="s">
        <v>42</v>
      </c>
      <c r="Q19" s="20"/>
      <c r="R19" s="20"/>
      <c r="S19" s="21" t="s">
        <v>916</v>
      </c>
      <c r="T19" s="20"/>
      <c r="U19" s="26">
        <v>12</v>
      </c>
      <c r="V19" s="26">
        <v>1</v>
      </c>
      <c r="W19" s="26">
        <v>2</v>
      </c>
      <c r="X19" s="20" t="s">
        <v>29</v>
      </c>
      <c r="Y19" s="20"/>
      <c r="Z19" s="82" t="e">
        <f>[1]Submitter!$F$3</f>
        <v>#REF!</v>
      </c>
      <c r="AA19" s="83" t="e">
        <f>[1]Submitter!$F$6</f>
        <v>#REF!</v>
      </c>
      <c r="AB19" s="174"/>
      <c r="AC19" s="174"/>
      <c r="AD19" s="24"/>
      <c r="AE19" s="97"/>
      <c r="AF19" s="97"/>
      <c r="AG19" s="175"/>
      <c r="AL19" s="130"/>
    </row>
    <row r="20" spans="1:38" s="134" customFormat="1" ht="76.5">
      <c r="A20" s="184">
        <v>10</v>
      </c>
      <c r="B20" s="109" t="s">
        <v>106</v>
      </c>
      <c r="C20" s="109"/>
      <c r="D20" s="109" t="s">
        <v>651</v>
      </c>
      <c r="E20" s="109">
        <v>2</v>
      </c>
      <c r="F20" s="109" t="s">
        <v>652</v>
      </c>
      <c r="G20" s="109"/>
      <c r="H20" s="109"/>
      <c r="I20" s="170" t="s">
        <v>342</v>
      </c>
      <c r="J20" s="171">
        <v>1</v>
      </c>
      <c r="K20" s="107" t="s">
        <v>653</v>
      </c>
      <c r="L20" s="107" t="s">
        <v>654</v>
      </c>
      <c r="M20" s="107"/>
      <c r="N20" s="84"/>
      <c r="O20" s="21"/>
      <c r="P20" s="20" t="s">
        <v>41</v>
      </c>
      <c r="Q20" s="20"/>
      <c r="R20" s="20"/>
      <c r="S20" s="21" t="s">
        <v>831</v>
      </c>
      <c r="T20" s="20"/>
      <c r="U20" s="26">
        <v>16</v>
      </c>
      <c r="V20" s="26">
        <v>0</v>
      </c>
      <c r="W20" s="26">
        <v>1</v>
      </c>
      <c r="X20" s="20" t="s">
        <v>29</v>
      </c>
      <c r="Y20" s="20"/>
      <c r="Z20" s="82" t="s">
        <v>686</v>
      </c>
      <c r="AA20" s="83" t="s">
        <v>687</v>
      </c>
      <c r="AB20" s="135"/>
      <c r="AC20" s="135"/>
      <c r="AD20" s="24"/>
      <c r="AE20" s="97"/>
      <c r="AF20" s="97"/>
      <c r="AG20" s="136"/>
      <c r="AI20" s="130"/>
      <c r="AL20" s="130"/>
    </row>
    <row r="21" spans="1:38" s="134" customFormat="1" ht="51">
      <c r="A21" s="184">
        <v>11</v>
      </c>
      <c r="B21" s="109" t="s">
        <v>106</v>
      </c>
      <c r="C21" s="109"/>
      <c r="D21" s="109"/>
      <c r="E21" s="109">
        <v>2</v>
      </c>
      <c r="F21" s="109" t="s">
        <v>652</v>
      </c>
      <c r="G21" s="109"/>
      <c r="H21" s="109"/>
      <c r="I21" s="170" t="s">
        <v>279</v>
      </c>
      <c r="J21" s="171">
        <v>1</v>
      </c>
      <c r="K21" s="107" t="s">
        <v>474</v>
      </c>
      <c r="L21" s="107" t="s">
        <v>442</v>
      </c>
      <c r="M21" s="107" t="s">
        <v>443</v>
      </c>
      <c r="N21" s="84"/>
      <c r="O21" s="21"/>
      <c r="P21" s="20"/>
      <c r="Q21" s="20"/>
      <c r="R21" s="20"/>
      <c r="S21" s="21" t="s">
        <v>1</v>
      </c>
      <c r="T21" s="20"/>
      <c r="U21" s="26"/>
      <c r="V21" s="26"/>
      <c r="W21" s="26"/>
      <c r="X21" s="20" t="s">
        <v>29</v>
      </c>
      <c r="Y21" s="20"/>
      <c r="Z21" s="82" t="s">
        <v>545</v>
      </c>
      <c r="AA21" s="83" t="s">
        <v>546</v>
      </c>
      <c r="AB21" s="131" t="s">
        <v>466</v>
      </c>
      <c r="AC21" s="132" t="s">
        <v>467</v>
      </c>
      <c r="AD21" s="24"/>
      <c r="AE21" s="97"/>
      <c r="AF21" s="97"/>
      <c r="AG21" s="136"/>
      <c r="AI21" s="130"/>
      <c r="AL21" s="130"/>
    </row>
    <row r="22" spans="1:38" s="134" customFormat="1" ht="51">
      <c r="A22" s="184">
        <v>12</v>
      </c>
      <c r="B22" s="109" t="s">
        <v>106</v>
      </c>
      <c r="C22" s="109"/>
      <c r="D22" s="109"/>
      <c r="E22" s="109">
        <v>2</v>
      </c>
      <c r="F22" s="109" t="s">
        <v>652</v>
      </c>
      <c r="G22" s="109"/>
      <c r="H22" s="109"/>
      <c r="I22" s="170" t="s">
        <v>342</v>
      </c>
      <c r="J22" s="171">
        <v>1</v>
      </c>
      <c r="K22" s="107" t="s">
        <v>444</v>
      </c>
      <c r="L22" s="107" t="s">
        <v>445</v>
      </c>
      <c r="M22" s="107" t="s">
        <v>446</v>
      </c>
      <c r="N22" s="84"/>
      <c r="O22" s="21"/>
      <c r="P22" s="20" t="s">
        <v>41</v>
      </c>
      <c r="Q22" s="20"/>
      <c r="R22" s="20"/>
      <c r="S22" s="21" t="s">
        <v>832</v>
      </c>
      <c r="T22" s="20"/>
      <c r="U22" s="26">
        <v>17</v>
      </c>
      <c r="V22" s="26">
        <v>0</v>
      </c>
      <c r="W22" s="26">
        <v>0</v>
      </c>
      <c r="X22" s="20" t="s">
        <v>29</v>
      </c>
      <c r="Y22" s="20"/>
      <c r="Z22" s="82" t="s">
        <v>545</v>
      </c>
      <c r="AA22" s="83" t="s">
        <v>546</v>
      </c>
      <c r="AB22" s="131" t="s">
        <v>466</v>
      </c>
      <c r="AC22" s="132" t="s">
        <v>467</v>
      </c>
      <c r="AD22" s="24"/>
      <c r="AE22" s="97"/>
      <c r="AF22" s="97"/>
      <c r="AG22" s="136"/>
      <c r="AI22" s="130"/>
      <c r="AL22" s="130"/>
    </row>
    <row r="23" spans="1:38" s="134" customFormat="1" ht="51">
      <c r="A23" s="184">
        <v>13</v>
      </c>
      <c r="B23" s="109" t="s">
        <v>106</v>
      </c>
      <c r="C23" s="109"/>
      <c r="D23" s="109"/>
      <c r="E23" s="109">
        <v>2</v>
      </c>
      <c r="F23" s="109" t="s">
        <v>652</v>
      </c>
      <c r="G23" s="109"/>
      <c r="H23" s="109"/>
      <c r="I23" s="170" t="s">
        <v>279</v>
      </c>
      <c r="J23" s="171">
        <v>1</v>
      </c>
      <c r="K23" s="107" t="s">
        <v>447</v>
      </c>
      <c r="L23" s="107" t="s">
        <v>448</v>
      </c>
      <c r="M23" s="107" t="s">
        <v>443</v>
      </c>
      <c r="N23" s="84"/>
      <c r="O23" s="21"/>
      <c r="P23" s="20"/>
      <c r="Q23" s="20"/>
      <c r="R23" s="20"/>
      <c r="S23" s="21" t="s">
        <v>1</v>
      </c>
      <c r="T23" s="20"/>
      <c r="U23" s="26"/>
      <c r="V23" s="26"/>
      <c r="W23" s="26"/>
      <c r="X23" s="20" t="s">
        <v>29</v>
      </c>
      <c r="Y23" s="20"/>
      <c r="Z23" s="82" t="s">
        <v>545</v>
      </c>
      <c r="AA23" s="83" t="s">
        <v>546</v>
      </c>
      <c r="AB23" s="131" t="s">
        <v>466</v>
      </c>
      <c r="AC23" s="132" t="s">
        <v>467</v>
      </c>
      <c r="AD23" s="24"/>
      <c r="AE23" s="97"/>
      <c r="AF23" s="97"/>
      <c r="AG23" s="133"/>
      <c r="AI23" s="137"/>
      <c r="AL23" s="130"/>
    </row>
    <row r="24" spans="1:38" s="134" customFormat="1" ht="51">
      <c r="A24" s="184">
        <v>14</v>
      </c>
      <c r="B24" s="109" t="s">
        <v>106</v>
      </c>
      <c r="C24" s="109"/>
      <c r="D24" s="109"/>
      <c r="E24" s="109">
        <v>2</v>
      </c>
      <c r="F24" s="109" t="s">
        <v>820</v>
      </c>
      <c r="G24" s="109"/>
      <c r="H24" s="109"/>
      <c r="I24" s="170" t="s">
        <v>279</v>
      </c>
      <c r="J24" s="171">
        <v>1</v>
      </c>
      <c r="K24" s="107" t="s">
        <v>449</v>
      </c>
      <c r="L24" s="107" t="s">
        <v>450</v>
      </c>
      <c r="M24" s="107" t="s">
        <v>478</v>
      </c>
      <c r="N24" s="84"/>
      <c r="O24" s="21"/>
      <c r="P24" s="20"/>
      <c r="Q24" s="20"/>
      <c r="R24" s="20"/>
      <c r="S24" s="21" t="s">
        <v>1</v>
      </c>
      <c r="T24" s="20"/>
      <c r="U24" s="26"/>
      <c r="V24" s="26"/>
      <c r="W24" s="26"/>
      <c r="X24" s="20" t="s">
        <v>29</v>
      </c>
      <c r="Y24" s="20"/>
      <c r="Z24" s="82" t="s">
        <v>545</v>
      </c>
      <c r="AA24" s="83" t="s">
        <v>546</v>
      </c>
      <c r="AB24" s="131" t="s">
        <v>466</v>
      </c>
      <c r="AC24" s="132" t="s">
        <v>467</v>
      </c>
      <c r="AD24" s="24"/>
      <c r="AE24" s="97"/>
      <c r="AF24" s="97"/>
      <c r="AG24" s="136"/>
      <c r="AK24" s="130"/>
      <c r="AL24" s="130"/>
    </row>
    <row r="25" spans="1:38" s="134" customFormat="1" ht="94.5">
      <c r="A25" s="181">
        <v>190</v>
      </c>
      <c r="B25" s="109" t="s">
        <v>106</v>
      </c>
      <c r="C25" s="109"/>
      <c r="D25" s="109"/>
      <c r="E25" s="109">
        <v>2</v>
      </c>
      <c r="F25" s="109" t="s">
        <v>873</v>
      </c>
      <c r="G25" s="109"/>
      <c r="H25" s="109"/>
      <c r="I25" s="170" t="s">
        <v>371</v>
      </c>
      <c r="J25" s="170">
        <v>1</v>
      </c>
      <c r="K25" s="107" t="s">
        <v>851</v>
      </c>
      <c r="L25" s="107"/>
      <c r="M25" s="107" t="s">
        <v>825</v>
      </c>
      <c r="N25" s="84"/>
      <c r="O25" s="21"/>
      <c r="P25" s="20" t="s">
        <v>42</v>
      </c>
      <c r="Q25" s="20"/>
      <c r="R25" s="20"/>
      <c r="S25" s="21" t="s">
        <v>917</v>
      </c>
      <c r="T25" s="20"/>
      <c r="U25" s="26">
        <v>16</v>
      </c>
      <c r="V25" s="26">
        <v>0</v>
      </c>
      <c r="W25" s="26">
        <v>0</v>
      </c>
      <c r="X25" s="20" t="s">
        <v>29</v>
      </c>
      <c r="Y25" s="20"/>
      <c r="Z25" s="82" t="e">
        <f>[1]Submitter!$F$3</f>
        <v>#REF!</v>
      </c>
      <c r="AA25" s="83" t="e">
        <f>[1]Submitter!$F$6</f>
        <v>#REF!</v>
      </c>
      <c r="AB25" s="174"/>
      <c r="AC25" s="174"/>
      <c r="AD25" s="24"/>
      <c r="AE25" s="97"/>
      <c r="AF25" s="97"/>
      <c r="AG25" s="175"/>
      <c r="AK25" s="130"/>
      <c r="AL25" s="130"/>
    </row>
    <row r="26" spans="1:38" s="134" customFormat="1" ht="114.75">
      <c r="A26" s="184">
        <v>15</v>
      </c>
      <c r="B26" s="109" t="s">
        <v>106</v>
      </c>
      <c r="C26" s="109"/>
      <c r="D26" s="109"/>
      <c r="E26" s="109">
        <v>2</v>
      </c>
      <c r="F26" s="109" t="s">
        <v>786</v>
      </c>
      <c r="G26" s="109"/>
      <c r="H26" s="109"/>
      <c r="I26" s="170" t="s">
        <v>342</v>
      </c>
      <c r="J26" s="171">
        <v>1</v>
      </c>
      <c r="K26" s="107" t="s">
        <v>708</v>
      </c>
      <c r="L26" s="107" t="s">
        <v>709</v>
      </c>
      <c r="M26" s="107" t="s">
        <v>710</v>
      </c>
      <c r="N26" s="84"/>
      <c r="O26" s="21"/>
      <c r="P26" s="20" t="s">
        <v>42</v>
      </c>
      <c r="Q26" s="20"/>
      <c r="R26" s="20"/>
      <c r="S26" s="21" t="s">
        <v>833</v>
      </c>
      <c r="T26" s="20"/>
      <c r="U26" s="26">
        <v>17</v>
      </c>
      <c r="V26" s="26">
        <v>0</v>
      </c>
      <c r="W26" s="26">
        <v>0</v>
      </c>
      <c r="X26" s="20" t="s">
        <v>29</v>
      </c>
      <c r="Y26" s="20"/>
      <c r="Z26" s="108" t="s">
        <v>690</v>
      </c>
      <c r="AA26" s="108" t="s">
        <v>691</v>
      </c>
      <c r="AB26" s="131"/>
      <c r="AC26" s="131"/>
      <c r="AD26" s="24"/>
      <c r="AE26" s="97"/>
      <c r="AF26" s="97"/>
      <c r="AG26" s="133"/>
      <c r="AK26" s="130"/>
      <c r="AL26" s="130"/>
    </row>
    <row r="27" spans="1:38" s="134" customFormat="1" ht="51">
      <c r="A27" s="184">
        <v>16</v>
      </c>
      <c r="B27" s="109" t="s">
        <v>106</v>
      </c>
      <c r="C27" s="109"/>
      <c r="D27" s="109"/>
      <c r="E27" s="109">
        <v>2</v>
      </c>
      <c r="F27" s="109" t="s">
        <v>787</v>
      </c>
      <c r="G27" s="109"/>
      <c r="H27" s="109"/>
      <c r="I27" s="170" t="s">
        <v>342</v>
      </c>
      <c r="J27" s="171">
        <v>1</v>
      </c>
      <c r="K27" s="107" t="s">
        <v>479</v>
      </c>
      <c r="L27" s="107" t="s">
        <v>480</v>
      </c>
      <c r="M27" s="107" t="s">
        <v>481</v>
      </c>
      <c r="N27" s="84"/>
      <c r="O27" s="21"/>
      <c r="P27" s="20" t="s">
        <v>41</v>
      </c>
      <c r="Q27" s="20"/>
      <c r="R27" s="20"/>
      <c r="S27" s="21" t="s">
        <v>834</v>
      </c>
      <c r="T27" s="20"/>
      <c r="U27" s="26">
        <v>17</v>
      </c>
      <c r="V27" s="26">
        <v>0</v>
      </c>
      <c r="W27" s="26">
        <v>0</v>
      </c>
      <c r="X27" s="20" t="s">
        <v>29</v>
      </c>
      <c r="Y27" s="20"/>
      <c r="Z27" s="82" t="s">
        <v>545</v>
      </c>
      <c r="AA27" s="83" t="s">
        <v>546</v>
      </c>
      <c r="AB27" s="131" t="s">
        <v>466</v>
      </c>
      <c r="AC27" s="132" t="s">
        <v>467</v>
      </c>
      <c r="AD27" s="24"/>
      <c r="AE27" s="97"/>
      <c r="AF27" s="97"/>
      <c r="AG27" s="136"/>
      <c r="AK27" s="130"/>
    </row>
    <row r="28" spans="1:38" s="134" customFormat="1" ht="102">
      <c r="A28" s="184">
        <v>142</v>
      </c>
      <c r="B28" s="109" t="s">
        <v>106</v>
      </c>
      <c r="C28" s="109"/>
      <c r="D28" s="109"/>
      <c r="E28" s="109">
        <v>4</v>
      </c>
      <c r="F28" s="109" t="s">
        <v>346</v>
      </c>
      <c r="G28" s="109"/>
      <c r="H28" s="109"/>
      <c r="I28" s="201" t="s">
        <v>239</v>
      </c>
      <c r="J28" s="201">
        <v>1</v>
      </c>
      <c r="K28" s="107" t="s">
        <v>347</v>
      </c>
      <c r="L28" s="107" t="s">
        <v>316</v>
      </c>
      <c r="M28" s="107" t="s">
        <v>271</v>
      </c>
      <c r="N28" s="84"/>
      <c r="O28" s="21"/>
      <c r="P28" s="20"/>
      <c r="Q28" s="20"/>
      <c r="R28" s="20"/>
      <c r="S28" s="21" t="s">
        <v>1081</v>
      </c>
      <c r="T28" s="20" t="s">
        <v>1069</v>
      </c>
      <c r="U28" s="26">
        <v>7</v>
      </c>
      <c r="V28" s="26">
        <v>0</v>
      </c>
      <c r="W28" s="26">
        <v>2</v>
      </c>
      <c r="X28" s="20"/>
      <c r="Y28" s="20"/>
      <c r="Z28" s="82" t="s">
        <v>237</v>
      </c>
      <c r="AA28" s="83" t="s">
        <v>238</v>
      </c>
      <c r="AB28" s="135"/>
      <c r="AC28" s="135"/>
      <c r="AD28" s="24"/>
      <c r="AE28" s="97"/>
      <c r="AF28" s="97"/>
      <c r="AG28" s="136"/>
      <c r="AK28" s="130"/>
    </row>
    <row r="29" spans="1:38" s="134" customFormat="1" ht="51">
      <c r="A29" s="184">
        <v>148</v>
      </c>
      <c r="B29" s="109" t="s">
        <v>106</v>
      </c>
      <c r="C29" s="109"/>
      <c r="D29" s="109"/>
      <c r="E29" s="109">
        <v>4</v>
      </c>
      <c r="F29" s="109" t="s">
        <v>346</v>
      </c>
      <c r="G29" s="109"/>
      <c r="H29" s="109"/>
      <c r="I29" s="201" t="s">
        <v>239</v>
      </c>
      <c r="J29" s="201">
        <v>1</v>
      </c>
      <c r="K29" s="107"/>
      <c r="L29" s="107"/>
      <c r="M29" s="107" t="s">
        <v>364</v>
      </c>
      <c r="N29" s="84"/>
      <c r="O29" s="21"/>
      <c r="P29" s="20"/>
      <c r="Q29" s="20"/>
      <c r="R29" s="20"/>
      <c r="S29" s="21" t="s">
        <v>1083</v>
      </c>
      <c r="T29" s="20" t="s">
        <v>1069</v>
      </c>
      <c r="U29" s="26">
        <v>7</v>
      </c>
      <c r="V29" s="26">
        <v>0</v>
      </c>
      <c r="W29" s="26">
        <v>2</v>
      </c>
      <c r="X29" s="20"/>
      <c r="Y29" s="20"/>
      <c r="Z29" s="82" t="s">
        <v>237</v>
      </c>
      <c r="AA29" s="83" t="s">
        <v>238</v>
      </c>
      <c r="AB29" s="135"/>
      <c r="AC29" s="135"/>
      <c r="AD29" s="24"/>
      <c r="AE29" s="97"/>
      <c r="AF29" s="97"/>
      <c r="AG29" s="136"/>
      <c r="AK29" s="130"/>
    </row>
    <row r="30" spans="1:38" s="134" customFormat="1" ht="369.75">
      <c r="A30" s="184">
        <v>4</v>
      </c>
      <c r="B30" s="109" t="s">
        <v>106</v>
      </c>
      <c r="C30" s="109"/>
      <c r="D30" s="109"/>
      <c r="E30" s="109">
        <v>1</v>
      </c>
      <c r="F30" s="109" t="s">
        <v>784</v>
      </c>
      <c r="G30" s="109"/>
      <c r="H30" s="109"/>
      <c r="I30" s="170" t="s">
        <v>239</v>
      </c>
      <c r="J30" s="171">
        <v>1</v>
      </c>
      <c r="K30" s="107" t="s">
        <v>688</v>
      </c>
      <c r="L30" s="107" t="s">
        <v>816</v>
      </c>
      <c r="M30" s="107" t="s">
        <v>689</v>
      </c>
      <c r="N30" s="84"/>
      <c r="O30" s="21"/>
      <c r="P30" s="20" t="s">
        <v>42</v>
      </c>
      <c r="Q30" s="20"/>
      <c r="R30" s="20"/>
      <c r="S30" s="21" t="s">
        <v>827</v>
      </c>
      <c r="T30" s="20"/>
      <c r="U30" s="26">
        <v>16</v>
      </c>
      <c r="V30" s="26">
        <v>0</v>
      </c>
      <c r="W30" s="26">
        <v>1</v>
      </c>
      <c r="X30" s="20" t="s">
        <v>29</v>
      </c>
      <c r="Y30" s="20"/>
      <c r="Z30" s="108" t="s">
        <v>690</v>
      </c>
      <c r="AA30" s="108" t="s">
        <v>691</v>
      </c>
      <c r="AB30" s="131"/>
      <c r="AC30" s="131"/>
      <c r="AD30" s="24"/>
      <c r="AE30" s="97"/>
      <c r="AF30" s="97"/>
      <c r="AG30" s="133"/>
      <c r="AK30" s="130"/>
    </row>
    <row r="31" spans="1:38" s="134" customFormat="1" ht="395.25">
      <c r="A31" s="181">
        <v>184</v>
      </c>
      <c r="B31" s="109" t="s">
        <v>106</v>
      </c>
      <c r="C31" s="109"/>
      <c r="D31" s="109"/>
      <c r="E31" s="109">
        <v>1</v>
      </c>
      <c r="F31" s="109" t="s">
        <v>648</v>
      </c>
      <c r="G31" s="109"/>
      <c r="H31" s="109"/>
      <c r="I31" s="172" t="s">
        <v>239</v>
      </c>
      <c r="J31" s="172"/>
      <c r="K31" s="107"/>
      <c r="L31" s="107"/>
      <c r="M31" s="107" t="s">
        <v>839</v>
      </c>
      <c r="N31" s="84"/>
      <c r="O31" s="21"/>
      <c r="P31" s="20"/>
      <c r="Q31" s="20"/>
      <c r="R31" s="20"/>
      <c r="S31" s="21" t="s">
        <v>1053</v>
      </c>
      <c r="T31" s="20" t="s">
        <v>1052</v>
      </c>
      <c r="U31" s="26" t="s">
        <v>871</v>
      </c>
      <c r="V31" s="26" t="s">
        <v>891</v>
      </c>
      <c r="W31" s="26" t="s">
        <v>892</v>
      </c>
      <c r="X31" s="20"/>
      <c r="Y31" s="20"/>
      <c r="Z31" s="82" t="e">
        <f>[1]Submitter!$F$3</f>
        <v>#REF!</v>
      </c>
      <c r="AA31" s="83" t="e">
        <f>[1]Submitter!$F$6</f>
        <v>#REF!</v>
      </c>
      <c r="AB31" s="174"/>
      <c r="AC31" s="174"/>
      <c r="AD31" s="24"/>
      <c r="AE31" s="97"/>
      <c r="AF31" s="97"/>
      <c r="AG31" s="191" t="s">
        <v>1060</v>
      </c>
      <c r="AK31" s="130"/>
    </row>
    <row r="32" spans="1:38" s="134" customFormat="1" ht="38.25">
      <c r="A32" s="184">
        <v>6</v>
      </c>
      <c r="B32" s="109" t="s">
        <v>106</v>
      </c>
      <c r="C32" s="109"/>
      <c r="D32" s="109"/>
      <c r="E32" s="109">
        <v>1</v>
      </c>
      <c r="F32" s="109" t="s">
        <v>785</v>
      </c>
      <c r="G32" s="109"/>
      <c r="H32" s="109"/>
      <c r="I32" s="170" t="s">
        <v>239</v>
      </c>
      <c r="J32" s="171">
        <v>1</v>
      </c>
      <c r="K32" s="107"/>
      <c r="L32" s="107"/>
      <c r="M32" s="107" t="s">
        <v>240</v>
      </c>
      <c r="N32" s="84"/>
      <c r="O32" s="21" t="s">
        <v>989</v>
      </c>
      <c r="P32" s="20" t="s">
        <v>41</v>
      </c>
      <c r="Q32" s="20"/>
      <c r="R32" s="20"/>
      <c r="S32" s="21" t="s">
        <v>829</v>
      </c>
      <c r="T32" s="20"/>
      <c r="U32" s="26">
        <v>17</v>
      </c>
      <c r="V32" s="26">
        <v>0</v>
      </c>
      <c r="W32" s="26">
        <v>0</v>
      </c>
      <c r="X32" s="20"/>
      <c r="Y32" s="20"/>
      <c r="Z32" s="82" t="s">
        <v>237</v>
      </c>
      <c r="AA32" s="83" t="s">
        <v>238</v>
      </c>
      <c r="AB32" s="131"/>
      <c r="AC32" s="131"/>
      <c r="AD32" s="24"/>
      <c r="AE32" s="97"/>
      <c r="AF32" s="97"/>
      <c r="AG32" s="133" t="s">
        <v>828</v>
      </c>
      <c r="AK32" s="130"/>
    </row>
    <row r="33" spans="1:37" s="134" customFormat="1" ht="76.5">
      <c r="A33" s="181">
        <v>185</v>
      </c>
      <c r="B33" s="109" t="s">
        <v>106</v>
      </c>
      <c r="C33" s="109"/>
      <c r="D33" s="109"/>
      <c r="E33" s="109">
        <v>2</v>
      </c>
      <c r="F33" s="109" t="s">
        <v>872</v>
      </c>
      <c r="G33" s="109"/>
      <c r="H33" s="109"/>
      <c r="I33" s="170" t="s">
        <v>239</v>
      </c>
      <c r="J33" s="170">
        <v>1</v>
      </c>
      <c r="K33" s="107"/>
      <c r="L33" s="107"/>
      <c r="M33" s="107" t="s">
        <v>840</v>
      </c>
      <c r="N33" s="84"/>
      <c r="O33" s="21"/>
      <c r="P33" s="20" t="s">
        <v>43</v>
      </c>
      <c r="Q33" s="20"/>
      <c r="R33" s="20"/>
      <c r="S33" s="21" t="s">
        <v>880</v>
      </c>
      <c r="T33" s="20"/>
      <c r="U33" s="26">
        <v>8</v>
      </c>
      <c r="V33" s="26">
        <v>3</v>
      </c>
      <c r="W33" s="26">
        <v>0</v>
      </c>
      <c r="X33" s="20" t="s">
        <v>32</v>
      </c>
      <c r="Y33" s="20"/>
      <c r="Z33" s="82" t="e">
        <f>[1]Submitter!$F$3</f>
        <v>#REF!</v>
      </c>
      <c r="AA33" s="83" t="e">
        <f>[1]Submitter!$F$6</f>
        <v>#REF!</v>
      </c>
      <c r="AB33" s="174"/>
      <c r="AC33" s="174"/>
      <c r="AD33" s="24"/>
      <c r="AE33" s="97"/>
      <c r="AF33" s="97"/>
      <c r="AG33" s="191" t="s">
        <v>932</v>
      </c>
      <c r="AK33" s="130"/>
    </row>
    <row r="34" spans="1:37" s="134" customFormat="1" ht="51">
      <c r="A34" s="181">
        <v>186</v>
      </c>
      <c r="B34" s="109" t="s">
        <v>106</v>
      </c>
      <c r="C34" s="109"/>
      <c r="D34" s="109"/>
      <c r="E34" s="109">
        <v>2</v>
      </c>
      <c r="F34" s="109" t="s">
        <v>872</v>
      </c>
      <c r="G34" s="109"/>
      <c r="H34" s="109"/>
      <c r="I34" s="172" t="s">
        <v>382</v>
      </c>
      <c r="J34" s="172"/>
      <c r="K34" s="107"/>
      <c r="L34" s="107"/>
      <c r="M34" s="107" t="s">
        <v>841</v>
      </c>
      <c r="N34" s="84" t="s">
        <v>29</v>
      </c>
      <c r="O34" s="21" t="s">
        <v>893</v>
      </c>
      <c r="P34" s="20"/>
      <c r="Q34" s="20"/>
      <c r="R34" s="20"/>
      <c r="S34" s="21" t="s">
        <v>1036</v>
      </c>
      <c r="T34" s="20"/>
      <c r="U34" s="26"/>
      <c r="V34" s="26"/>
      <c r="W34" s="26"/>
      <c r="X34" s="20"/>
      <c r="Y34" s="20"/>
      <c r="Z34" s="82" t="e">
        <f>[1]Submitter!$F$3</f>
        <v>#REF!</v>
      </c>
      <c r="AA34" s="83" t="e">
        <f>[1]Submitter!$F$6</f>
        <v>#REF!</v>
      </c>
      <c r="AB34" s="174"/>
      <c r="AC34" s="174"/>
      <c r="AD34" s="24"/>
      <c r="AE34" s="97"/>
      <c r="AF34" s="97"/>
      <c r="AG34" s="175"/>
    </row>
    <row r="35" spans="1:37" s="134" customFormat="1" ht="51">
      <c r="A35" s="181">
        <v>187</v>
      </c>
      <c r="B35" s="109" t="s">
        <v>106</v>
      </c>
      <c r="C35" s="109"/>
      <c r="D35" s="109"/>
      <c r="E35" s="109">
        <v>2</v>
      </c>
      <c r="F35" s="109" t="s">
        <v>872</v>
      </c>
      <c r="G35" s="109"/>
      <c r="H35" s="109"/>
      <c r="I35" s="172" t="s">
        <v>382</v>
      </c>
      <c r="J35" s="172"/>
      <c r="K35" s="107"/>
      <c r="L35" s="107"/>
      <c r="M35" s="107" t="s">
        <v>842</v>
      </c>
      <c r="N35" s="84" t="s">
        <v>29</v>
      </c>
      <c r="O35" s="21" t="s">
        <v>893</v>
      </c>
      <c r="P35" s="20"/>
      <c r="Q35" s="20"/>
      <c r="R35" s="20"/>
      <c r="S35" s="21" t="s">
        <v>1036</v>
      </c>
      <c r="T35" s="20"/>
      <c r="U35" s="26"/>
      <c r="V35" s="26"/>
      <c r="W35" s="26"/>
      <c r="X35" s="20"/>
      <c r="Y35" s="20"/>
      <c r="Z35" s="82" t="e">
        <f>[1]Submitter!$F$3</f>
        <v>#REF!</v>
      </c>
      <c r="AA35" s="83" t="e">
        <f>[1]Submitter!$F$6</f>
        <v>#REF!</v>
      </c>
      <c r="AB35" s="174"/>
      <c r="AC35" s="174"/>
      <c r="AD35" s="24"/>
      <c r="AE35" s="97"/>
      <c r="AF35" s="97"/>
      <c r="AG35" s="175"/>
    </row>
    <row r="36" spans="1:37" s="134" customFormat="1" ht="51">
      <c r="A36" s="184">
        <v>8</v>
      </c>
      <c r="B36" s="109" t="s">
        <v>106</v>
      </c>
      <c r="C36" s="109"/>
      <c r="D36" s="109"/>
      <c r="E36" s="109">
        <v>2</v>
      </c>
      <c r="F36" s="109" t="s">
        <v>737</v>
      </c>
      <c r="G36" s="109"/>
      <c r="H36" s="109"/>
      <c r="I36" s="172" t="s">
        <v>239</v>
      </c>
      <c r="J36" s="173"/>
      <c r="K36" s="107" t="s">
        <v>419</v>
      </c>
      <c r="L36" s="107"/>
      <c r="M36" s="107" t="s">
        <v>420</v>
      </c>
      <c r="N36" s="84"/>
      <c r="O36" s="21" t="s">
        <v>893</v>
      </c>
      <c r="P36" s="20"/>
      <c r="Q36" s="20"/>
      <c r="R36" s="20"/>
      <c r="S36" s="21"/>
      <c r="T36" s="20" t="s">
        <v>1037</v>
      </c>
      <c r="U36" s="26"/>
      <c r="V36" s="26"/>
      <c r="W36" s="26"/>
      <c r="X36" s="20"/>
      <c r="Y36" s="20"/>
      <c r="Z36" s="82" t="s">
        <v>421</v>
      </c>
      <c r="AA36" s="83" t="s">
        <v>380</v>
      </c>
      <c r="AB36" s="131"/>
      <c r="AC36" s="131"/>
      <c r="AD36" s="24"/>
      <c r="AE36" s="97"/>
      <c r="AF36" s="97"/>
      <c r="AG36" s="133"/>
    </row>
    <row r="37" spans="1:37" s="134" customFormat="1" ht="63.75">
      <c r="A37" s="181">
        <v>191</v>
      </c>
      <c r="B37" s="109" t="s">
        <v>106</v>
      </c>
      <c r="C37" s="109"/>
      <c r="D37" s="109"/>
      <c r="E37" s="109">
        <v>2</v>
      </c>
      <c r="F37" s="109" t="s">
        <v>874</v>
      </c>
      <c r="G37" s="109"/>
      <c r="H37" s="109"/>
      <c r="I37" s="200" t="s">
        <v>371</v>
      </c>
      <c r="J37" s="200"/>
      <c r="K37" s="107" t="s">
        <v>826</v>
      </c>
      <c r="L37" s="107"/>
      <c r="M37" s="107" t="s">
        <v>852</v>
      </c>
      <c r="N37" s="84"/>
      <c r="O37" s="21" t="s">
        <v>893</v>
      </c>
      <c r="P37" s="20"/>
      <c r="Q37" s="20"/>
      <c r="R37" s="20"/>
      <c r="S37" s="21" t="s">
        <v>1035</v>
      </c>
      <c r="T37" s="20"/>
      <c r="U37" s="26"/>
      <c r="V37" s="26"/>
      <c r="W37" s="26"/>
      <c r="X37" s="20"/>
      <c r="Y37" s="20"/>
      <c r="Z37" s="82" t="e">
        <f>[1]Submitter!$F$3</f>
        <v>#REF!</v>
      </c>
      <c r="AA37" s="83" t="e">
        <f>[1]Submitter!$F$6</f>
        <v>#REF!</v>
      </c>
      <c r="AB37" s="174"/>
      <c r="AC37" s="174"/>
      <c r="AD37" s="24"/>
      <c r="AE37" s="97"/>
      <c r="AF37" s="97"/>
      <c r="AG37" s="175"/>
      <c r="AK37" s="130"/>
    </row>
    <row r="38" spans="1:37" s="134" customFormat="1" ht="51">
      <c r="A38" s="184">
        <v>9</v>
      </c>
      <c r="B38" s="109" t="s">
        <v>106</v>
      </c>
      <c r="C38" s="109"/>
      <c r="D38" s="109"/>
      <c r="E38" s="109">
        <v>2</v>
      </c>
      <c r="F38" s="109" t="s">
        <v>737</v>
      </c>
      <c r="G38" s="109"/>
      <c r="H38" s="109"/>
      <c r="I38" s="170" t="s">
        <v>239</v>
      </c>
      <c r="J38" s="171">
        <v>1</v>
      </c>
      <c r="K38" s="107" t="s">
        <v>419</v>
      </c>
      <c r="L38" s="107"/>
      <c r="M38" s="107" t="s">
        <v>416</v>
      </c>
      <c r="N38" s="84"/>
      <c r="O38" s="21" t="s">
        <v>893</v>
      </c>
      <c r="P38" s="20"/>
      <c r="Q38" s="20"/>
      <c r="R38" s="20"/>
      <c r="S38" s="21" t="s">
        <v>1034</v>
      </c>
      <c r="T38" s="20"/>
      <c r="U38" s="26"/>
      <c r="V38" s="26"/>
      <c r="W38" s="26"/>
      <c r="X38" s="20"/>
      <c r="Y38" s="20"/>
      <c r="Z38" s="82" t="s">
        <v>545</v>
      </c>
      <c r="AA38" s="83" t="s">
        <v>546</v>
      </c>
      <c r="AB38" s="110" t="s">
        <v>417</v>
      </c>
      <c r="AC38" s="138" t="s">
        <v>418</v>
      </c>
      <c r="AD38" s="24"/>
      <c r="AE38" s="97"/>
      <c r="AF38" s="97"/>
      <c r="AG38" s="133" t="str">
        <f>S38</f>
        <v>23-Jul-2013 - See #8</v>
      </c>
      <c r="AK38" s="130"/>
    </row>
    <row r="39" spans="1:37" s="134" customFormat="1" ht="63.75">
      <c r="A39" s="184">
        <v>17</v>
      </c>
      <c r="B39" s="109" t="s">
        <v>106</v>
      </c>
      <c r="C39" s="109"/>
      <c r="D39" s="109"/>
      <c r="E39" s="109">
        <v>2</v>
      </c>
      <c r="F39" s="109" t="s">
        <v>787</v>
      </c>
      <c r="G39" s="109"/>
      <c r="H39" s="109"/>
      <c r="I39" s="170" t="s">
        <v>239</v>
      </c>
      <c r="J39" s="171">
        <v>1</v>
      </c>
      <c r="K39" s="107" t="s">
        <v>817</v>
      </c>
      <c r="L39" s="107" t="s">
        <v>818</v>
      </c>
      <c r="M39" s="107"/>
      <c r="N39" s="84"/>
      <c r="O39" s="21"/>
      <c r="P39" s="20" t="s">
        <v>41</v>
      </c>
      <c r="Q39" s="20"/>
      <c r="R39" s="20"/>
      <c r="S39" s="21" t="s">
        <v>794</v>
      </c>
      <c r="T39" s="20"/>
      <c r="U39" s="26">
        <v>17</v>
      </c>
      <c r="V39" s="26">
        <v>0</v>
      </c>
      <c r="W39" s="26">
        <v>0</v>
      </c>
      <c r="X39" s="20" t="s">
        <v>29</v>
      </c>
      <c r="Y39" s="20"/>
      <c r="Z39" s="108" t="s">
        <v>690</v>
      </c>
      <c r="AA39" s="108" t="s">
        <v>691</v>
      </c>
      <c r="AB39" s="131"/>
      <c r="AC39" s="131"/>
      <c r="AD39" s="24"/>
      <c r="AE39" s="97"/>
      <c r="AF39" s="97"/>
      <c r="AG39" s="133"/>
    </row>
    <row r="40" spans="1:37" s="134" customFormat="1" ht="165.75">
      <c r="A40" s="184">
        <v>18</v>
      </c>
      <c r="B40" s="109" t="s">
        <v>106</v>
      </c>
      <c r="C40" s="109"/>
      <c r="D40" s="109"/>
      <c r="E40" s="109">
        <v>2</v>
      </c>
      <c r="F40" s="109" t="s">
        <v>788</v>
      </c>
      <c r="G40" s="109"/>
      <c r="H40" s="109"/>
      <c r="I40" s="172" t="s">
        <v>239</v>
      </c>
      <c r="J40" s="187"/>
      <c r="K40" s="107" t="s">
        <v>815</v>
      </c>
      <c r="L40" s="107" t="s">
        <v>63</v>
      </c>
      <c r="M40" s="107" t="s">
        <v>694</v>
      </c>
      <c r="N40" s="84"/>
      <c r="O40" s="21"/>
      <c r="P40" s="20"/>
      <c r="Q40" s="20"/>
      <c r="R40" s="20"/>
      <c r="S40" s="21" t="s">
        <v>952</v>
      </c>
      <c r="T40" s="20"/>
      <c r="U40" s="26"/>
      <c r="V40" s="26"/>
      <c r="W40" s="26"/>
      <c r="X40" s="20"/>
      <c r="Y40" s="20"/>
      <c r="Z40" s="108" t="s">
        <v>690</v>
      </c>
      <c r="AA40" s="108" t="s">
        <v>691</v>
      </c>
      <c r="AB40" s="131"/>
      <c r="AC40" s="131"/>
      <c r="AD40" s="24"/>
      <c r="AE40" s="97"/>
      <c r="AF40" s="97"/>
      <c r="AG40" s="133"/>
    </row>
    <row r="41" spans="1:37" s="134" customFormat="1" ht="102">
      <c r="A41" s="184">
        <v>19</v>
      </c>
      <c r="B41" s="109" t="s">
        <v>106</v>
      </c>
      <c r="C41" s="109"/>
      <c r="D41" s="109"/>
      <c r="E41" s="109">
        <v>2</v>
      </c>
      <c r="F41" s="109" t="s">
        <v>789</v>
      </c>
      <c r="G41" s="109"/>
      <c r="H41" s="109"/>
      <c r="I41" s="172" t="s">
        <v>382</v>
      </c>
      <c r="J41" s="173"/>
      <c r="K41" s="107"/>
      <c r="L41" s="107"/>
      <c r="M41" s="107" t="s">
        <v>393</v>
      </c>
      <c r="N41" s="84"/>
      <c r="O41" s="21" t="s">
        <v>894</v>
      </c>
      <c r="P41" s="20"/>
      <c r="Q41" s="20"/>
      <c r="R41" s="20"/>
      <c r="S41" s="21" t="s">
        <v>890</v>
      </c>
      <c r="T41" s="20"/>
      <c r="U41" s="26"/>
      <c r="V41" s="26"/>
      <c r="W41" s="26"/>
      <c r="X41" s="20"/>
      <c r="Y41" s="20"/>
      <c r="Z41" s="82" t="s">
        <v>545</v>
      </c>
      <c r="AA41" s="83" t="s">
        <v>546</v>
      </c>
      <c r="AB41" s="110" t="s">
        <v>417</v>
      </c>
      <c r="AC41" s="138" t="s">
        <v>418</v>
      </c>
      <c r="AD41" s="24"/>
      <c r="AE41" s="97"/>
      <c r="AF41" s="97"/>
      <c r="AG41" s="133"/>
    </row>
    <row r="42" spans="1:37" s="134" customFormat="1" ht="89.25">
      <c r="A42" s="184">
        <v>30</v>
      </c>
      <c r="B42" s="109" t="s">
        <v>106</v>
      </c>
      <c r="C42" s="109"/>
      <c r="D42" s="109"/>
      <c r="E42" s="109">
        <v>2</v>
      </c>
      <c r="F42" s="109" t="s">
        <v>792</v>
      </c>
      <c r="G42" s="109"/>
      <c r="H42" s="109"/>
      <c r="I42" s="170" t="s">
        <v>279</v>
      </c>
      <c r="J42" s="170">
        <v>1</v>
      </c>
      <c r="K42" s="107" t="s">
        <v>482</v>
      </c>
      <c r="L42" s="107" t="s">
        <v>491</v>
      </c>
      <c r="M42" s="107" t="s">
        <v>478</v>
      </c>
      <c r="N42" s="84"/>
      <c r="O42" s="21"/>
      <c r="P42" s="20"/>
      <c r="Q42" s="20"/>
      <c r="R42" s="20"/>
      <c r="S42" s="21" t="s">
        <v>1</v>
      </c>
      <c r="T42" s="20"/>
      <c r="U42" s="26"/>
      <c r="V42" s="26"/>
      <c r="W42" s="26"/>
      <c r="X42" s="20" t="s">
        <v>29</v>
      </c>
      <c r="Y42" s="20"/>
      <c r="Z42" s="82" t="s">
        <v>545</v>
      </c>
      <c r="AA42" s="83" t="s">
        <v>546</v>
      </c>
      <c r="AB42" s="131" t="s">
        <v>466</v>
      </c>
      <c r="AC42" s="132" t="s">
        <v>467</v>
      </c>
      <c r="AD42" s="24"/>
      <c r="AE42" s="97"/>
      <c r="AF42" s="97"/>
      <c r="AG42" s="136"/>
    </row>
    <row r="43" spans="1:37" s="134" customFormat="1" ht="239.1" customHeight="1">
      <c r="A43" s="184">
        <v>20</v>
      </c>
      <c r="B43" s="109" t="s">
        <v>106</v>
      </c>
      <c r="C43" s="109"/>
      <c r="D43" s="109"/>
      <c r="E43" s="109">
        <v>2</v>
      </c>
      <c r="F43" s="109" t="s">
        <v>789</v>
      </c>
      <c r="G43" s="109"/>
      <c r="H43" s="109"/>
      <c r="I43" s="172" t="s">
        <v>382</v>
      </c>
      <c r="J43" s="173"/>
      <c r="K43" s="107" t="s">
        <v>422</v>
      </c>
      <c r="L43" s="107" t="s">
        <v>388</v>
      </c>
      <c r="M43" s="107" t="s">
        <v>423</v>
      </c>
      <c r="N43" s="84"/>
      <c r="O43" s="21"/>
      <c r="P43" s="20" t="s">
        <v>42</v>
      </c>
      <c r="Q43" s="20"/>
      <c r="R43" s="20"/>
      <c r="S43" s="21" t="s">
        <v>941</v>
      </c>
      <c r="T43" s="20" t="s">
        <v>934</v>
      </c>
      <c r="U43" s="26" t="s">
        <v>933</v>
      </c>
      <c r="V43" s="26" t="s">
        <v>895</v>
      </c>
      <c r="W43" s="26" t="s">
        <v>896</v>
      </c>
      <c r="X43" s="20"/>
      <c r="Y43" s="20"/>
      <c r="Z43" s="82" t="s">
        <v>545</v>
      </c>
      <c r="AA43" s="83" t="s">
        <v>546</v>
      </c>
      <c r="AB43" s="110" t="s">
        <v>417</v>
      </c>
      <c r="AC43" s="138" t="s">
        <v>418</v>
      </c>
      <c r="AD43" s="24"/>
      <c r="AE43" s="97"/>
      <c r="AF43" s="97"/>
      <c r="AG43" s="133"/>
    </row>
    <row r="44" spans="1:37" s="134" customFormat="1" ht="89.25">
      <c r="A44" s="184">
        <v>21</v>
      </c>
      <c r="B44" s="109" t="s">
        <v>106</v>
      </c>
      <c r="C44" s="109"/>
      <c r="D44" s="109"/>
      <c r="E44" s="109">
        <v>2</v>
      </c>
      <c r="F44" s="109" t="s">
        <v>789</v>
      </c>
      <c r="G44" s="109"/>
      <c r="H44" s="109"/>
      <c r="I44" s="172" t="s">
        <v>382</v>
      </c>
      <c r="J44" s="173"/>
      <c r="K44" s="107" t="s">
        <v>422</v>
      </c>
      <c r="L44" s="107" t="s">
        <v>424</v>
      </c>
      <c r="M44" s="107" t="s">
        <v>408</v>
      </c>
      <c r="N44" s="84"/>
      <c r="O44" s="21" t="s">
        <v>888</v>
      </c>
      <c r="P44" s="20"/>
      <c r="Q44" s="20"/>
      <c r="R44" s="20"/>
      <c r="S44" s="21" t="s">
        <v>897</v>
      </c>
      <c r="T44" s="20"/>
      <c r="U44" s="26"/>
      <c r="V44" s="26"/>
      <c r="W44" s="26"/>
      <c r="X44" s="20"/>
      <c r="Y44" s="20"/>
      <c r="Z44" s="82" t="s">
        <v>545</v>
      </c>
      <c r="AA44" s="83" t="s">
        <v>546</v>
      </c>
      <c r="AB44" s="110" t="s">
        <v>417</v>
      </c>
      <c r="AC44" s="138" t="s">
        <v>418</v>
      </c>
      <c r="AD44" s="24"/>
      <c r="AE44" s="97"/>
      <c r="AF44" s="97"/>
      <c r="AG44" s="136"/>
    </row>
    <row r="45" spans="1:37" s="134" customFormat="1" ht="89.25">
      <c r="A45" s="184">
        <v>22</v>
      </c>
      <c r="B45" s="109" t="s">
        <v>106</v>
      </c>
      <c r="C45" s="109"/>
      <c r="D45" s="109"/>
      <c r="E45" s="109">
        <v>2</v>
      </c>
      <c r="F45" s="109" t="s">
        <v>789</v>
      </c>
      <c r="G45" s="109"/>
      <c r="H45" s="109"/>
      <c r="I45" s="200" t="s">
        <v>239</v>
      </c>
      <c r="J45" s="200"/>
      <c r="K45" s="107" t="s">
        <v>409</v>
      </c>
      <c r="L45" s="107"/>
      <c r="M45" s="107" t="s">
        <v>410</v>
      </c>
      <c r="N45" s="84"/>
      <c r="O45" s="21" t="s">
        <v>888</v>
      </c>
      <c r="P45" s="20"/>
      <c r="Q45" s="20"/>
      <c r="R45" s="20"/>
      <c r="S45" s="21" t="s">
        <v>897</v>
      </c>
      <c r="T45" s="20"/>
      <c r="U45" s="26"/>
      <c r="V45" s="26"/>
      <c r="W45" s="26"/>
      <c r="X45" s="20"/>
      <c r="Y45" s="20"/>
      <c r="Z45" s="82" t="s">
        <v>545</v>
      </c>
      <c r="AA45" s="83" t="s">
        <v>546</v>
      </c>
      <c r="AB45" s="110" t="s">
        <v>417</v>
      </c>
      <c r="AC45" s="138" t="s">
        <v>418</v>
      </c>
      <c r="AD45" s="24"/>
      <c r="AE45" s="97"/>
      <c r="AF45" s="97"/>
      <c r="AG45" s="136"/>
    </row>
    <row r="46" spans="1:37" s="134" customFormat="1" ht="140.25">
      <c r="A46" s="184">
        <v>23</v>
      </c>
      <c r="B46" s="109" t="s">
        <v>106</v>
      </c>
      <c r="C46" s="109"/>
      <c r="D46" s="109"/>
      <c r="E46" s="109">
        <v>2</v>
      </c>
      <c r="F46" s="109" t="s">
        <v>789</v>
      </c>
      <c r="G46" s="109"/>
      <c r="H46" s="109"/>
      <c r="I46" s="200" t="s">
        <v>382</v>
      </c>
      <c r="J46" s="200"/>
      <c r="K46" s="107"/>
      <c r="L46" s="107"/>
      <c r="M46" s="107" t="s">
        <v>432</v>
      </c>
      <c r="N46" s="84"/>
      <c r="O46" s="21" t="s">
        <v>888</v>
      </c>
      <c r="P46" s="20"/>
      <c r="Q46" s="20"/>
      <c r="R46" s="20"/>
      <c r="S46" s="21" t="s">
        <v>868</v>
      </c>
      <c r="T46" s="20"/>
      <c r="U46" s="26"/>
      <c r="V46" s="26"/>
      <c r="W46" s="26"/>
      <c r="X46" s="20"/>
      <c r="Y46" s="20"/>
      <c r="Z46" s="82" t="s">
        <v>545</v>
      </c>
      <c r="AA46" s="83" t="s">
        <v>546</v>
      </c>
      <c r="AB46" s="110" t="s">
        <v>417</v>
      </c>
      <c r="AC46" s="138" t="s">
        <v>418</v>
      </c>
      <c r="AD46" s="24"/>
      <c r="AE46" s="97"/>
      <c r="AF46" s="97"/>
      <c r="AG46" s="133"/>
    </row>
    <row r="47" spans="1:37" s="134" customFormat="1" ht="114.75">
      <c r="A47" s="184">
        <v>35</v>
      </c>
      <c r="B47" s="109" t="s">
        <v>106</v>
      </c>
      <c r="C47" s="109"/>
      <c r="D47" s="109"/>
      <c r="E47" s="109">
        <v>2</v>
      </c>
      <c r="F47" s="109" t="s">
        <v>801</v>
      </c>
      <c r="G47" s="109"/>
      <c r="H47" s="109"/>
      <c r="I47" s="201" t="s">
        <v>342</v>
      </c>
      <c r="J47" s="201">
        <v>1</v>
      </c>
      <c r="K47" s="107"/>
      <c r="L47" s="107"/>
      <c r="M47" s="107" t="s">
        <v>760</v>
      </c>
      <c r="N47" s="84"/>
      <c r="O47" s="21"/>
      <c r="P47" s="20" t="s">
        <v>42</v>
      </c>
      <c r="Q47" s="20"/>
      <c r="R47" s="20"/>
      <c r="S47" s="21" t="s">
        <v>909</v>
      </c>
      <c r="T47" s="20"/>
      <c r="U47" s="26">
        <v>17</v>
      </c>
      <c r="V47" s="26">
        <v>0</v>
      </c>
      <c r="W47" s="26">
        <v>0</v>
      </c>
      <c r="X47" s="20" t="s">
        <v>29</v>
      </c>
      <c r="Y47" s="20"/>
      <c r="Z47" s="82" t="s">
        <v>732</v>
      </c>
      <c r="AA47" s="83" t="s">
        <v>765</v>
      </c>
      <c r="AB47" s="131"/>
      <c r="AC47" s="131"/>
      <c r="AD47" s="24"/>
      <c r="AE47" s="97"/>
      <c r="AF47" s="97"/>
      <c r="AG47" s="133" t="s">
        <v>930</v>
      </c>
    </row>
    <row r="48" spans="1:37" s="134" customFormat="1" ht="409.5">
      <c r="A48" s="184">
        <v>24</v>
      </c>
      <c r="B48" s="109" t="s">
        <v>106</v>
      </c>
      <c r="C48" s="109"/>
      <c r="D48" s="109"/>
      <c r="E48" s="109">
        <v>2</v>
      </c>
      <c r="F48" s="109" t="s">
        <v>789</v>
      </c>
      <c r="G48" s="109"/>
      <c r="H48" s="109"/>
      <c r="I48" s="200" t="s">
        <v>382</v>
      </c>
      <c r="J48" s="200"/>
      <c r="K48" s="107" t="s">
        <v>422</v>
      </c>
      <c r="L48" s="107" t="s">
        <v>388</v>
      </c>
      <c r="M48" s="107" t="s">
        <v>423</v>
      </c>
      <c r="N48" s="84" t="s">
        <v>29</v>
      </c>
      <c r="O48" s="21" t="s">
        <v>888</v>
      </c>
      <c r="P48" s="20"/>
      <c r="Q48" s="20"/>
      <c r="R48" s="20"/>
      <c r="S48" s="21" t="s">
        <v>899</v>
      </c>
      <c r="T48" s="20"/>
      <c r="U48" s="26"/>
      <c r="V48" s="26"/>
      <c r="W48" s="26"/>
      <c r="X48" s="20"/>
      <c r="Y48" s="20"/>
      <c r="Z48" s="82" t="e">
        <f>[2]Submitter!$F$3</f>
        <v>#REF!</v>
      </c>
      <c r="AA48" s="83" t="e">
        <f>[2]Submitter!$F$6</f>
        <v>#REF!</v>
      </c>
      <c r="AB48" s="131"/>
      <c r="AC48" s="131"/>
      <c r="AD48" s="24"/>
      <c r="AE48" s="97"/>
      <c r="AF48" s="97"/>
      <c r="AG48" s="133"/>
    </row>
    <row r="49" spans="1:38" s="134" customFormat="1" ht="140.25">
      <c r="A49" s="184">
        <v>37</v>
      </c>
      <c r="B49" s="109" t="s">
        <v>106</v>
      </c>
      <c r="C49" s="109"/>
      <c r="D49" s="109"/>
      <c r="E49" s="109">
        <v>2</v>
      </c>
      <c r="F49" s="109" t="s">
        <v>798</v>
      </c>
      <c r="G49" s="109"/>
      <c r="H49" s="109"/>
      <c r="I49" s="201" t="s">
        <v>371</v>
      </c>
      <c r="J49" s="201">
        <v>1</v>
      </c>
      <c r="K49" s="107" t="s">
        <v>725</v>
      </c>
      <c r="L49" s="107"/>
      <c r="M49" s="107" t="s">
        <v>726</v>
      </c>
      <c r="N49" s="84"/>
      <c r="O49" s="21"/>
      <c r="P49" s="20" t="s">
        <v>17</v>
      </c>
      <c r="Q49" s="20"/>
      <c r="R49" s="20"/>
      <c r="S49" s="21" t="s">
        <v>882</v>
      </c>
      <c r="T49" s="20"/>
      <c r="U49" s="26">
        <v>17</v>
      </c>
      <c r="V49" s="26">
        <v>0</v>
      </c>
      <c r="W49" s="26">
        <v>0</v>
      </c>
      <c r="X49" s="20" t="s">
        <v>7</v>
      </c>
      <c r="Y49" s="20"/>
      <c r="Z49" s="82" t="s">
        <v>822</v>
      </c>
      <c r="AA49" s="83" t="s">
        <v>823</v>
      </c>
      <c r="AB49" s="131"/>
      <c r="AC49" s="131"/>
      <c r="AD49" s="24"/>
      <c r="AE49" s="97"/>
      <c r="AF49" s="97"/>
      <c r="AG49" s="133" t="s">
        <v>6</v>
      </c>
    </row>
    <row r="50" spans="1:38" s="134" customFormat="1" ht="25.5">
      <c r="A50" s="181">
        <v>192</v>
      </c>
      <c r="B50" s="109" t="s">
        <v>106</v>
      </c>
      <c r="C50" s="109"/>
      <c r="D50" s="109"/>
      <c r="E50" s="109">
        <v>2</v>
      </c>
      <c r="F50" s="109" t="s">
        <v>798</v>
      </c>
      <c r="G50" s="109"/>
      <c r="H50" s="109"/>
      <c r="I50" s="201" t="s">
        <v>279</v>
      </c>
      <c r="J50" s="201">
        <v>1</v>
      </c>
      <c r="K50" s="107" t="s">
        <v>853</v>
      </c>
      <c r="L50" s="107" t="s">
        <v>854</v>
      </c>
      <c r="M50" s="107"/>
      <c r="N50" s="84"/>
      <c r="O50" s="21"/>
      <c r="P50" s="20"/>
      <c r="Q50" s="20"/>
      <c r="R50" s="20"/>
      <c r="S50" s="21" t="s">
        <v>883</v>
      </c>
      <c r="T50" s="20"/>
      <c r="U50" s="26"/>
      <c r="V50" s="26"/>
      <c r="W50" s="26"/>
      <c r="X50" s="20" t="s">
        <v>29</v>
      </c>
      <c r="Y50" s="20"/>
      <c r="Z50" s="82" t="e">
        <f>[1]Submitter!$F$3</f>
        <v>#REF!</v>
      </c>
      <c r="AA50" s="83" t="e">
        <f>[1]Submitter!$F$6</f>
        <v>#REF!</v>
      </c>
      <c r="AB50" s="174"/>
      <c r="AC50" s="174"/>
      <c r="AD50" s="24"/>
      <c r="AE50" s="97"/>
      <c r="AF50" s="97"/>
      <c r="AG50" s="133"/>
    </row>
    <row r="51" spans="1:38" ht="89.25">
      <c r="A51" s="184">
        <v>25</v>
      </c>
      <c r="B51" s="109" t="s">
        <v>106</v>
      </c>
      <c r="C51" s="109"/>
      <c r="D51" s="109"/>
      <c r="E51" s="109">
        <v>2</v>
      </c>
      <c r="F51" s="109" t="s">
        <v>789</v>
      </c>
      <c r="G51" s="109"/>
      <c r="H51" s="109"/>
      <c r="I51" s="200" t="s">
        <v>239</v>
      </c>
      <c r="J51" s="200"/>
      <c r="K51" s="107" t="s">
        <v>409</v>
      </c>
      <c r="L51" s="107"/>
      <c r="M51" s="107" t="s">
        <v>410</v>
      </c>
      <c r="N51" s="84" t="s">
        <v>29</v>
      </c>
      <c r="O51" s="21" t="s">
        <v>888</v>
      </c>
      <c r="P51" s="20"/>
      <c r="Q51" s="20"/>
      <c r="R51" s="20"/>
      <c r="S51" s="21" t="s">
        <v>900</v>
      </c>
      <c r="T51" s="20"/>
      <c r="U51" s="26"/>
      <c r="V51" s="26"/>
      <c r="W51" s="26"/>
      <c r="X51" s="20"/>
      <c r="Y51" s="20"/>
      <c r="Z51" s="82" t="e">
        <f>[2]Submitter!$F$3</f>
        <v>#REF!</v>
      </c>
      <c r="AA51" s="83" t="e">
        <f>[2]Submitter!$F$6</f>
        <v>#REF!</v>
      </c>
      <c r="AB51" s="131"/>
      <c r="AC51" s="131"/>
      <c r="AD51" s="24"/>
      <c r="AE51" s="97"/>
      <c r="AF51" s="97"/>
      <c r="AG51" s="133"/>
      <c r="AL51" s="130"/>
    </row>
    <row r="52" spans="1:38" ht="409.5">
      <c r="A52" s="184">
        <v>38</v>
      </c>
      <c r="B52" s="109" t="s">
        <v>106</v>
      </c>
      <c r="C52" s="109"/>
      <c r="D52" s="109"/>
      <c r="E52" s="109">
        <v>2</v>
      </c>
      <c r="F52" s="109" t="s">
        <v>799</v>
      </c>
      <c r="G52" s="109"/>
      <c r="H52" s="109"/>
      <c r="I52" s="201" t="s">
        <v>371</v>
      </c>
      <c r="J52" s="209">
        <v>1</v>
      </c>
      <c r="K52" s="107" t="s">
        <v>727</v>
      </c>
      <c r="L52" s="107" t="s">
        <v>728</v>
      </c>
      <c r="M52" s="107" t="s">
        <v>733</v>
      </c>
      <c r="N52" s="84"/>
      <c r="O52" s="21"/>
      <c r="P52" s="20" t="s">
        <v>937</v>
      </c>
      <c r="Q52" s="20"/>
      <c r="R52" s="20"/>
      <c r="S52" s="202" t="s">
        <v>974</v>
      </c>
      <c r="T52" s="210" t="s">
        <v>973</v>
      </c>
      <c r="U52" s="26">
        <v>12</v>
      </c>
      <c r="V52" s="26">
        <v>0</v>
      </c>
      <c r="W52" s="26">
        <v>2</v>
      </c>
      <c r="X52" s="20"/>
      <c r="Y52" s="20"/>
      <c r="Z52" s="82" t="s">
        <v>822</v>
      </c>
      <c r="AA52" s="83" t="s">
        <v>823</v>
      </c>
      <c r="AB52" s="131"/>
      <c r="AC52" s="131"/>
      <c r="AD52" s="24"/>
      <c r="AE52" s="97"/>
      <c r="AF52" s="97"/>
      <c r="AG52" s="133"/>
      <c r="AL52" s="130"/>
    </row>
    <row r="53" spans="1:38" ht="204">
      <c r="A53" s="184">
        <v>26</v>
      </c>
      <c r="B53" s="109" t="s">
        <v>106</v>
      </c>
      <c r="C53" s="109"/>
      <c r="D53" s="109" t="s">
        <v>547</v>
      </c>
      <c r="E53" s="109">
        <v>2</v>
      </c>
      <c r="F53" s="109" t="s">
        <v>548</v>
      </c>
      <c r="G53" s="109"/>
      <c r="H53" s="109"/>
      <c r="I53" s="200" t="s">
        <v>239</v>
      </c>
      <c r="J53" s="200"/>
      <c r="K53" s="107" t="s">
        <v>550</v>
      </c>
      <c r="L53" s="107" t="s">
        <v>549</v>
      </c>
      <c r="M53" s="107" t="s">
        <v>583</v>
      </c>
      <c r="N53" s="84"/>
      <c r="O53" s="21" t="s">
        <v>889</v>
      </c>
      <c r="P53" s="20"/>
      <c r="Q53" s="20"/>
      <c r="R53" s="20"/>
      <c r="S53" s="21" t="s">
        <v>901</v>
      </c>
      <c r="T53" s="20"/>
      <c r="U53" s="26"/>
      <c r="V53" s="26"/>
      <c r="W53" s="26"/>
      <c r="X53" s="20"/>
      <c r="Y53" s="20"/>
      <c r="Z53" s="82" t="s">
        <v>686</v>
      </c>
      <c r="AA53" s="83" t="s">
        <v>687</v>
      </c>
      <c r="AB53" s="131"/>
      <c r="AC53" s="131"/>
      <c r="AD53" s="24"/>
      <c r="AE53" s="97"/>
      <c r="AF53" s="97"/>
      <c r="AG53" s="136"/>
      <c r="AL53" s="130"/>
    </row>
    <row r="54" spans="1:38" ht="25.5">
      <c r="A54" s="181">
        <v>195</v>
      </c>
      <c r="B54" s="109" t="s">
        <v>106</v>
      </c>
      <c r="C54" s="109"/>
      <c r="D54" s="109"/>
      <c r="E54" s="109">
        <v>2</v>
      </c>
      <c r="F54" s="109" t="s">
        <v>876</v>
      </c>
      <c r="G54" s="109"/>
      <c r="H54" s="109"/>
      <c r="I54" s="201" t="s">
        <v>371</v>
      </c>
      <c r="J54" s="201">
        <v>1</v>
      </c>
      <c r="K54" s="107"/>
      <c r="L54" s="107"/>
      <c r="M54" s="107" t="s">
        <v>859</v>
      </c>
      <c r="N54" s="84"/>
      <c r="O54" s="21"/>
      <c r="P54" s="20"/>
      <c r="Q54" s="20"/>
      <c r="R54" s="20"/>
      <c r="S54" s="21" t="s">
        <v>939</v>
      </c>
      <c r="T54" s="20"/>
      <c r="U54" s="26"/>
      <c r="V54" s="26"/>
      <c r="W54" s="26"/>
      <c r="X54" s="20" t="s">
        <v>32</v>
      </c>
      <c r="Y54" s="20"/>
      <c r="Z54" s="82" t="e">
        <f>[1]Submitter!$F$3</f>
        <v>#REF!</v>
      </c>
      <c r="AA54" s="83" t="e">
        <f>[1]Submitter!$F$6</f>
        <v>#REF!</v>
      </c>
      <c r="AB54" s="177"/>
      <c r="AC54" s="177"/>
      <c r="AD54" s="24"/>
      <c r="AE54" s="97"/>
      <c r="AF54" s="97"/>
      <c r="AG54" s="175"/>
      <c r="AL54" s="130"/>
    </row>
    <row r="55" spans="1:38" ht="76.5">
      <c r="A55" s="184">
        <v>39</v>
      </c>
      <c r="B55" s="109" t="s">
        <v>106</v>
      </c>
      <c r="C55" s="109"/>
      <c r="D55" s="109"/>
      <c r="E55" s="109">
        <v>2</v>
      </c>
      <c r="F55" s="109" t="s">
        <v>800</v>
      </c>
      <c r="G55" s="109"/>
      <c r="H55" s="109"/>
      <c r="I55" s="201" t="s">
        <v>373</v>
      </c>
      <c r="J55" s="201">
        <v>1</v>
      </c>
      <c r="K55" s="107" t="s">
        <v>734</v>
      </c>
      <c r="L55" s="107"/>
      <c r="M55" s="107" t="s">
        <v>735</v>
      </c>
      <c r="N55" s="84"/>
      <c r="O55" s="21"/>
      <c r="P55" s="20" t="s">
        <v>16</v>
      </c>
      <c r="Q55" s="20"/>
      <c r="R55" s="20"/>
      <c r="S55" s="21" t="s">
        <v>940</v>
      </c>
      <c r="T55" s="20"/>
      <c r="U55" s="26"/>
      <c r="V55" s="26"/>
      <c r="W55" s="26"/>
      <c r="X55" s="20" t="s">
        <v>32</v>
      </c>
      <c r="Y55" s="20"/>
      <c r="Z55" s="82" t="s">
        <v>822</v>
      </c>
      <c r="AA55" s="83" t="s">
        <v>823</v>
      </c>
      <c r="AB55" s="131"/>
      <c r="AC55" s="131"/>
      <c r="AD55" s="24"/>
      <c r="AE55" s="97"/>
      <c r="AF55" s="97"/>
      <c r="AG55" s="136"/>
      <c r="AL55" s="130"/>
    </row>
    <row r="56" spans="1:38" s="134" customFormat="1" ht="178.5" customHeight="1">
      <c r="A56" s="184">
        <v>40</v>
      </c>
      <c r="B56" s="109" t="s">
        <v>106</v>
      </c>
      <c r="C56" s="109"/>
      <c r="D56" s="109"/>
      <c r="E56" s="109">
        <v>2</v>
      </c>
      <c r="F56" s="109" t="s">
        <v>797</v>
      </c>
      <c r="G56" s="109"/>
      <c r="H56" s="109"/>
      <c r="I56" s="170" t="s">
        <v>279</v>
      </c>
      <c r="J56" s="170">
        <v>1</v>
      </c>
      <c r="K56" s="107" t="s">
        <v>492</v>
      </c>
      <c r="L56" s="107" t="s">
        <v>493</v>
      </c>
      <c r="M56" s="107" t="s">
        <v>459</v>
      </c>
      <c r="N56" s="84"/>
      <c r="O56" s="21"/>
      <c r="P56" s="20"/>
      <c r="Q56" s="20"/>
      <c r="R56" s="20"/>
      <c r="S56" s="21" t="s">
        <v>1</v>
      </c>
      <c r="T56" s="20"/>
      <c r="U56" s="26"/>
      <c r="V56" s="26"/>
      <c r="W56" s="26"/>
      <c r="X56" s="20" t="s">
        <v>29</v>
      </c>
      <c r="Y56" s="20"/>
      <c r="Z56" s="82" t="s">
        <v>545</v>
      </c>
      <c r="AA56" s="83" t="s">
        <v>546</v>
      </c>
      <c r="AB56" s="131" t="s">
        <v>466</v>
      </c>
      <c r="AC56" s="132" t="s">
        <v>467</v>
      </c>
      <c r="AD56" s="24"/>
      <c r="AE56" s="97"/>
      <c r="AF56" s="97"/>
      <c r="AG56" s="136"/>
      <c r="AL56" s="130"/>
    </row>
    <row r="57" spans="1:38" s="134" customFormat="1" ht="140.25">
      <c r="A57" s="184">
        <v>27</v>
      </c>
      <c r="B57" s="109" t="s">
        <v>106</v>
      </c>
      <c r="C57" s="109"/>
      <c r="D57" s="109" t="s">
        <v>547</v>
      </c>
      <c r="E57" s="109">
        <v>2</v>
      </c>
      <c r="F57" s="109" t="s">
        <v>548</v>
      </c>
      <c r="G57" s="109"/>
      <c r="H57" s="109"/>
      <c r="I57" s="200" t="s">
        <v>382</v>
      </c>
      <c r="J57" s="200"/>
      <c r="K57" s="107" t="s">
        <v>584</v>
      </c>
      <c r="L57" s="107"/>
      <c r="M57" s="107" t="s">
        <v>585</v>
      </c>
      <c r="N57" s="84"/>
      <c r="O57" s="21" t="s">
        <v>889</v>
      </c>
      <c r="P57" s="20"/>
      <c r="Q57" s="20"/>
      <c r="R57" s="20"/>
      <c r="S57" s="21" t="s">
        <v>901</v>
      </c>
      <c r="T57" s="20"/>
      <c r="U57" s="26"/>
      <c r="V57" s="26"/>
      <c r="W57" s="26"/>
      <c r="X57" s="20"/>
      <c r="Y57" s="20"/>
      <c r="Z57" s="82" t="s">
        <v>686</v>
      </c>
      <c r="AA57" s="83" t="s">
        <v>687</v>
      </c>
      <c r="AB57" s="131"/>
      <c r="AC57" s="131"/>
      <c r="AD57" s="24"/>
      <c r="AE57" s="97"/>
      <c r="AF57" s="97"/>
      <c r="AG57" s="136"/>
      <c r="AH57" s="130"/>
      <c r="AL57" s="130"/>
    </row>
    <row r="58" spans="1:38" s="137" customFormat="1" ht="89.25">
      <c r="A58" s="184">
        <v>28</v>
      </c>
      <c r="B58" s="109" t="s">
        <v>106</v>
      </c>
      <c r="C58" s="109"/>
      <c r="D58" s="109"/>
      <c r="E58" s="109">
        <v>2</v>
      </c>
      <c r="F58" s="109" t="s">
        <v>790</v>
      </c>
      <c r="G58" s="109"/>
      <c r="H58" s="109"/>
      <c r="I58" s="200" t="s">
        <v>382</v>
      </c>
      <c r="J58" s="200"/>
      <c r="K58" s="107"/>
      <c r="L58" s="107"/>
      <c r="M58" s="107" t="s">
        <v>433</v>
      </c>
      <c r="N58" s="84"/>
      <c r="O58" s="21" t="s">
        <v>889</v>
      </c>
      <c r="P58" s="20"/>
      <c r="Q58" s="20"/>
      <c r="R58" s="20"/>
      <c r="S58" s="21" t="s">
        <v>901</v>
      </c>
      <c r="T58" s="20"/>
      <c r="U58" s="26"/>
      <c r="V58" s="26"/>
      <c r="W58" s="26"/>
      <c r="X58" s="20"/>
      <c r="Y58" s="20"/>
      <c r="Z58" s="82" t="s">
        <v>545</v>
      </c>
      <c r="AA58" s="83" t="s">
        <v>546</v>
      </c>
      <c r="AB58" s="110" t="s">
        <v>417</v>
      </c>
      <c r="AC58" s="138" t="s">
        <v>418</v>
      </c>
      <c r="AD58" s="24"/>
      <c r="AE58" s="97"/>
      <c r="AF58" s="97"/>
      <c r="AG58" s="136"/>
      <c r="AH58" s="130"/>
      <c r="AL58" s="130"/>
    </row>
    <row r="59" spans="1:38" ht="89.25">
      <c r="A59" s="184">
        <v>29</v>
      </c>
      <c r="B59" s="109" t="s">
        <v>106</v>
      </c>
      <c r="C59" s="109"/>
      <c r="D59" s="109"/>
      <c r="E59" s="109">
        <v>2</v>
      </c>
      <c r="F59" s="109" t="s">
        <v>791</v>
      </c>
      <c r="G59" s="109"/>
      <c r="H59" s="109"/>
      <c r="I59" s="200" t="s">
        <v>239</v>
      </c>
      <c r="J59" s="200"/>
      <c r="K59" s="107"/>
      <c r="L59" s="107"/>
      <c r="M59" s="107" t="s">
        <v>434</v>
      </c>
      <c r="N59" s="84"/>
      <c r="O59" s="21" t="s">
        <v>889</v>
      </c>
      <c r="P59" s="20"/>
      <c r="Q59" s="20"/>
      <c r="R59" s="20"/>
      <c r="S59" s="21" t="s">
        <v>901</v>
      </c>
      <c r="T59" s="20"/>
      <c r="U59" s="26"/>
      <c r="V59" s="26"/>
      <c r="W59" s="26"/>
      <c r="X59" s="20"/>
      <c r="Y59" s="20"/>
      <c r="Z59" s="82" t="s">
        <v>545</v>
      </c>
      <c r="AA59" s="83" t="s">
        <v>546</v>
      </c>
      <c r="AB59" s="110" t="s">
        <v>417</v>
      </c>
      <c r="AC59" s="138" t="s">
        <v>418</v>
      </c>
      <c r="AD59" s="24"/>
      <c r="AE59" s="97"/>
      <c r="AF59" s="97"/>
      <c r="AG59" s="136"/>
      <c r="AL59" s="130"/>
    </row>
    <row r="60" spans="1:38" ht="267.75">
      <c r="A60" s="184">
        <v>31</v>
      </c>
      <c r="B60" s="109" t="s">
        <v>106</v>
      </c>
      <c r="C60" s="109"/>
      <c r="D60" s="109"/>
      <c r="E60" s="109">
        <v>2</v>
      </c>
      <c r="F60" s="109" t="s">
        <v>793</v>
      </c>
      <c r="G60" s="109"/>
      <c r="H60" s="109"/>
      <c r="I60" s="201" t="s">
        <v>382</v>
      </c>
      <c r="J60" s="201">
        <v>1</v>
      </c>
      <c r="K60" s="107" t="s">
        <v>717</v>
      </c>
      <c r="L60" s="107"/>
      <c r="M60" s="107" t="s">
        <v>718</v>
      </c>
      <c r="N60" s="84"/>
      <c r="O60" s="21"/>
      <c r="P60" s="20" t="s">
        <v>42</v>
      </c>
      <c r="Q60" s="20"/>
      <c r="R60" s="20"/>
      <c r="S60" s="21" t="s">
        <v>927</v>
      </c>
      <c r="T60" s="20"/>
      <c r="U60" s="26">
        <v>12</v>
      </c>
      <c r="V60" s="26">
        <v>0</v>
      </c>
      <c r="W60" s="26">
        <v>0</v>
      </c>
      <c r="X60" s="20" t="s">
        <v>29</v>
      </c>
      <c r="Y60" s="20"/>
      <c r="Z60" s="82" t="s">
        <v>822</v>
      </c>
      <c r="AA60" s="83" t="s">
        <v>823</v>
      </c>
      <c r="AB60" s="131"/>
      <c r="AC60" s="131"/>
      <c r="AD60" s="24"/>
      <c r="AE60" s="97"/>
      <c r="AF60" s="97"/>
      <c r="AG60" s="136"/>
      <c r="AL60" s="130"/>
    </row>
    <row r="61" spans="1:38" ht="140.25">
      <c r="A61" s="184">
        <v>32</v>
      </c>
      <c r="B61" s="109" t="s">
        <v>106</v>
      </c>
      <c r="C61" s="109"/>
      <c r="D61" s="109"/>
      <c r="E61" s="109">
        <v>2</v>
      </c>
      <c r="F61" s="109" t="s">
        <v>795</v>
      </c>
      <c r="G61" s="109"/>
      <c r="H61" s="109"/>
      <c r="I61" s="201" t="s">
        <v>239</v>
      </c>
      <c r="J61" s="201">
        <v>1</v>
      </c>
      <c r="K61" s="107" t="s">
        <v>766</v>
      </c>
      <c r="L61" s="107" t="s">
        <v>767</v>
      </c>
      <c r="M61" s="107" t="s">
        <v>768</v>
      </c>
      <c r="N61" s="84"/>
      <c r="O61" s="21"/>
      <c r="P61" s="20" t="s">
        <v>41</v>
      </c>
      <c r="Q61" s="20"/>
      <c r="R61" s="20"/>
      <c r="S61" s="21" t="s">
        <v>928</v>
      </c>
      <c r="T61" s="20"/>
      <c r="U61" s="26">
        <v>10</v>
      </c>
      <c r="V61" s="26">
        <v>0</v>
      </c>
      <c r="W61" s="26">
        <v>1</v>
      </c>
      <c r="X61" s="20" t="s">
        <v>29</v>
      </c>
      <c r="Y61" s="20"/>
      <c r="Z61" s="82" t="e">
        <f>[2]Submitter!$F$3</f>
        <v>#REF!</v>
      </c>
      <c r="AA61" s="83" t="e">
        <f>[2]Submitter!$F$6</f>
        <v>#REF!</v>
      </c>
      <c r="AB61" s="131" t="s">
        <v>769</v>
      </c>
      <c r="AC61" s="131"/>
      <c r="AD61" s="24"/>
      <c r="AE61" s="97"/>
      <c r="AF61" s="97"/>
      <c r="AG61" s="133"/>
      <c r="AL61" s="130"/>
    </row>
    <row r="62" spans="1:38" s="134" customFormat="1" ht="153">
      <c r="A62" s="184">
        <v>33</v>
      </c>
      <c r="B62" s="109" t="s">
        <v>106</v>
      </c>
      <c r="C62" s="109"/>
      <c r="D62" s="109"/>
      <c r="E62" s="109">
        <v>2</v>
      </c>
      <c r="F62" s="109" t="s">
        <v>819</v>
      </c>
      <c r="G62" s="109"/>
      <c r="H62" s="109"/>
      <c r="I62" s="201" t="s">
        <v>239</v>
      </c>
      <c r="J62" s="201">
        <v>1</v>
      </c>
      <c r="K62" s="107" t="s">
        <v>695</v>
      </c>
      <c r="L62" s="107"/>
      <c r="M62" s="107" t="s">
        <v>696</v>
      </c>
      <c r="N62" s="84"/>
      <c r="O62" s="21"/>
      <c r="P62" s="20" t="s">
        <v>42</v>
      </c>
      <c r="Q62" s="20"/>
      <c r="R62" s="20"/>
      <c r="S62" s="21" t="s">
        <v>903</v>
      </c>
      <c r="T62" s="20"/>
      <c r="U62" s="26">
        <v>16</v>
      </c>
      <c r="V62" s="26">
        <v>0</v>
      </c>
      <c r="W62" s="26">
        <v>0</v>
      </c>
      <c r="X62" s="20" t="s">
        <v>29</v>
      </c>
      <c r="Y62" s="20"/>
      <c r="Z62" s="108" t="s">
        <v>690</v>
      </c>
      <c r="AA62" s="108" t="s">
        <v>691</v>
      </c>
      <c r="AB62" s="131"/>
      <c r="AC62" s="131"/>
      <c r="AD62" s="24"/>
      <c r="AE62" s="97"/>
      <c r="AF62" s="97"/>
      <c r="AG62" s="133" t="s">
        <v>922</v>
      </c>
      <c r="AL62" s="130"/>
    </row>
    <row r="63" spans="1:38" s="134" customFormat="1" ht="204">
      <c r="A63" s="184">
        <v>34</v>
      </c>
      <c r="B63" s="109" t="s">
        <v>106</v>
      </c>
      <c r="C63" s="109"/>
      <c r="D63" s="109"/>
      <c r="E63" s="109"/>
      <c r="F63" s="109" t="s">
        <v>819</v>
      </c>
      <c r="G63" s="109"/>
      <c r="H63" s="109"/>
      <c r="I63" s="201" t="s">
        <v>239</v>
      </c>
      <c r="J63" s="201">
        <v>1</v>
      </c>
      <c r="K63" s="107" t="s">
        <v>697</v>
      </c>
      <c r="L63" s="107"/>
      <c r="M63" s="107" t="s">
        <v>698</v>
      </c>
      <c r="N63" s="84"/>
      <c r="O63" s="21"/>
      <c r="P63" s="20" t="s">
        <v>42</v>
      </c>
      <c r="Q63" s="20"/>
      <c r="R63" s="20"/>
      <c r="S63" s="21" t="s">
        <v>908</v>
      </c>
      <c r="T63" s="20"/>
      <c r="U63" s="26">
        <v>16</v>
      </c>
      <c r="V63" s="26">
        <v>0</v>
      </c>
      <c r="W63" s="26">
        <v>0</v>
      </c>
      <c r="X63" s="20" t="s">
        <v>29</v>
      </c>
      <c r="Y63" s="20"/>
      <c r="Z63" s="108" t="s">
        <v>690</v>
      </c>
      <c r="AA63" s="108" t="s">
        <v>691</v>
      </c>
      <c r="AB63" s="131"/>
      <c r="AC63" s="131"/>
      <c r="AD63" s="24"/>
      <c r="AE63" s="97"/>
      <c r="AF63" s="97"/>
      <c r="AG63" s="133"/>
      <c r="AH63" s="130"/>
      <c r="AL63" s="130"/>
    </row>
    <row r="64" spans="1:38" ht="165.75">
      <c r="A64" s="181">
        <v>198</v>
      </c>
      <c r="B64" s="109" t="s">
        <v>106</v>
      </c>
      <c r="C64" s="109"/>
      <c r="D64" s="109"/>
      <c r="E64" s="109">
        <v>3</v>
      </c>
      <c r="F64" s="109" t="s">
        <v>529</v>
      </c>
      <c r="G64" s="109"/>
      <c r="H64" s="109"/>
      <c r="I64" s="201" t="s">
        <v>342</v>
      </c>
      <c r="J64" s="209">
        <v>1</v>
      </c>
      <c r="K64" s="107"/>
      <c r="L64" s="107"/>
      <c r="M64" s="107" t="s">
        <v>837</v>
      </c>
      <c r="N64" s="84"/>
      <c r="O64" s="21"/>
      <c r="P64" s="20"/>
      <c r="Q64" s="20"/>
      <c r="R64" s="20"/>
      <c r="S64" s="21" t="s">
        <v>921</v>
      </c>
      <c r="T64" s="210" t="s">
        <v>9</v>
      </c>
      <c r="U64" s="26">
        <v>10</v>
      </c>
      <c r="V64" s="26">
        <v>1</v>
      </c>
      <c r="W64" s="26">
        <v>2</v>
      </c>
      <c r="X64" s="20"/>
      <c r="Y64" s="20"/>
      <c r="Z64" s="82" t="e">
        <f>[1]Submitter!$F$3</f>
        <v>#REF!</v>
      </c>
      <c r="AA64" s="83" t="e">
        <f>[1]Submitter!$F$6</f>
        <v>#REF!</v>
      </c>
      <c r="AB64" s="180"/>
      <c r="AC64" s="180"/>
      <c r="AD64" s="24"/>
      <c r="AE64" s="97"/>
      <c r="AF64" s="97"/>
      <c r="AG64" s="175"/>
      <c r="AL64" s="130"/>
    </row>
    <row r="65" spans="1:38" ht="51">
      <c r="A65" s="184">
        <v>36</v>
      </c>
      <c r="B65" s="109" t="s">
        <v>106</v>
      </c>
      <c r="C65" s="109"/>
      <c r="D65" s="109"/>
      <c r="E65" s="109">
        <v>2</v>
      </c>
      <c r="F65" s="109" t="s">
        <v>796</v>
      </c>
      <c r="G65" s="109"/>
      <c r="H65" s="109"/>
      <c r="I65" s="201" t="s">
        <v>239</v>
      </c>
      <c r="J65" s="201">
        <v>1</v>
      </c>
      <c r="K65" s="107" t="s">
        <v>435</v>
      </c>
      <c r="L65" s="107"/>
      <c r="M65" s="107" t="s">
        <v>436</v>
      </c>
      <c r="N65" s="84"/>
      <c r="O65" s="21"/>
      <c r="P65" s="20" t="s">
        <v>41</v>
      </c>
      <c r="Q65" s="20"/>
      <c r="R65" s="20"/>
      <c r="S65" s="21" t="s">
        <v>910</v>
      </c>
      <c r="T65" s="20" t="s">
        <v>911</v>
      </c>
      <c r="U65" s="26">
        <v>17</v>
      </c>
      <c r="V65" s="26">
        <v>0</v>
      </c>
      <c r="W65" s="26">
        <v>0</v>
      </c>
      <c r="X65" s="20"/>
      <c r="Y65" s="20"/>
      <c r="Z65" s="82" t="s">
        <v>545</v>
      </c>
      <c r="AA65" s="83" t="s">
        <v>546</v>
      </c>
      <c r="AB65" s="82" t="s">
        <v>417</v>
      </c>
      <c r="AC65" s="330" t="s">
        <v>418</v>
      </c>
      <c r="AD65" s="24"/>
      <c r="AE65" s="97"/>
      <c r="AF65" s="97"/>
      <c r="AG65" s="133" t="s">
        <v>1001</v>
      </c>
      <c r="AL65" s="130"/>
    </row>
    <row r="66" spans="1:38" ht="102">
      <c r="A66" s="181">
        <v>193</v>
      </c>
      <c r="B66" s="109" t="s">
        <v>106</v>
      </c>
      <c r="C66" s="109"/>
      <c r="D66" s="109"/>
      <c r="E66" s="109">
        <v>2</v>
      </c>
      <c r="F66" s="109" t="s">
        <v>875</v>
      </c>
      <c r="G66" s="109"/>
      <c r="H66" s="109"/>
      <c r="I66" s="201" t="s">
        <v>239</v>
      </c>
      <c r="J66" s="201">
        <v>1</v>
      </c>
      <c r="K66" s="107" t="s">
        <v>855</v>
      </c>
      <c r="L66" s="107" t="s">
        <v>856</v>
      </c>
      <c r="M66" s="107" t="s">
        <v>857</v>
      </c>
      <c r="N66" s="84"/>
      <c r="O66" s="21"/>
      <c r="P66" s="20" t="s">
        <v>41</v>
      </c>
      <c r="Q66" s="20"/>
      <c r="R66" s="20"/>
      <c r="S66" s="21" t="s">
        <v>936</v>
      </c>
      <c r="T66" s="20"/>
      <c r="U66" s="26">
        <v>15</v>
      </c>
      <c r="V66" s="26">
        <v>0</v>
      </c>
      <c r="W66" s="26">
        <v>1</v>
      </c>
      <c r="X66" s="20" t="s">
        <v>29</v>
      </c>
      <c r="Y66" s="20"/>
      <c r="Z66" s="82" t="e">
        <f>[1]Submitter!$F$3</f>
        <v>#REF!</v>
      </c>
      <c r="AA66" s="83" t="e">
        <f>[1]Submitter!$F$6</f>
        <v>#REF!</v>
      </c>
      <c r="AB66" s="329"/>
      <c r="AC66" s="329"/>
      <c r="AD66" s="24"/>
      <c r="AE66" s="97"/>
      <c r="AF66" s="97"/>
      <c r="AG66" s="133"/>
      <c r="AL66" s="130"/>
    </row>
    <row r="67" spans="1:38" s="134" customFormat="1" ht="114.75">
      <c r="A67" s="181">
        <v>194</v>
      </c>
      <c r="B67" s="109" t="s">
        <v>106</v>
      </c>
      <c r="C67" s="109"/>
      <c r="D67" s="109"/>
      <c r="E67" s="109">
        <v>2</v>
      </c>
      <c r="F67" s="109" t="s">
        <v>876</v>
      </c>
      <c r="G67" s="109"/>
      <c r="H67" s="109"/>
      <c r="I67" s="201" t="s">
        <v>239</v>
      </c>
      <c r="J67" s="201">
        <v>1</v>
      </c>
      <c r="K67" s="107"/>
      <c r="L67" s="107"/>
      <c r="M67" s="107" t="s">
        <v>858</v>
      </c>
      <c r="N67" s="84"/>
      <c r="O67" s="21"/>
      <c r="P67" s="20" t="s">
        <v>44</v>
      </c>
      <c r="Q67" s="20"/>
      <c r="R67" s="20"/>
      <c r="S67" s="21" t="s">
        <v>938</v>
      </c>
      <c r="T67" s="20"/>
      <c r="U67" s="26">
        <v>13</v>
      </c>
      <c r="V67" s="26">
        <v>0</v>
      </c>
      <c r="W67" s="26">
        <v>1</v>
      </c>
      <c r="X67" s="20" t="s">
        <v>29</v>
      </c>
      <c r="Y67" s="20"/>
      <c r="Z67" s="82" t="e">
        <f>[1]Submitter!$F$3</f>
        <v>#REF!</v>
      </c>
      <c r="AA67" s="83" t="e">
        <f>[1]Submitter!$F$6</f>
        <v>#REF!</v>
      </c>
      <c r="AB67" s="180"/>
      <c r="AC67" s="180"/>
      <c r="AD67" s="24"/>
      <c r="AE67" s="97"/>
      <c r="AF67" s="97"/>
      <c r="AG67" s="175"/>
      <c r="AL67" s="130"/>
    </row>
    <row r="68" spans="1:38" s="134" customFormat="1" ht="76.5">
      <c r="A68" s="184">
        <v>46</v>
      </c>
      <c r="B68" s="109" t="s">
        <v>106</v>
      </c>
      <c r="C68" s="109"/>
      <c r="D68" s="109"/>
      <c r="E68" s="109">
        <v>3</v>
      </c>
      <c r="F68" s="109" t="s">
        <v>807</v>
      </c>
      <c r="G68" s="109"/>
      <c r="H68" s="109"/>
      <c r="I68" s="201" t="s">
        <v>342</v>
      </c>
      <c r="J68" s="201">
        <v>1</v>
      </c>
      <c r="K68" s="107"/>
      <c r="L68" s="107"/>
      <c r="M68" s="107" t="s">
        <v>368</v>
      </c>
      <c r="N68" s="84"/>
      <c r="O68" s="21"/>
      <c r="P68" s="20" t="s">
        <v>42</v>
      </c>
      <c r="Q68" s="20"/>
      <c r="R68" s="20"/>
      <c r="S68" s="21" t="s">
        <v>953</v>
      </c>
      <c r="T68" s="20"/>
      <c r="U68" s="26">
        <v>13</v>
      </c>
      <c r="V68" s="26">
        <v>0</v>
      </c>
      <c r="W68" s="26">
        <v>0</v>
      </c>
      <c r="X68" s="20" t="s">
        <v>29</v>
      </c>
      <c r="Y68" s="20"/>
      <c r="Z68" s="82" t="s">
        <v>415</v>
      </c>
      <c r="AA68" s="83" t="e">
        <f>[3]Submitter!$F$6</f>
        <v>#REF!</v>
      </c>
      <c r="AB68" s="142"/>
      <c r="AC68" s="142"/>
      <c r="AD68" s="24"/>
      <c r="AE68" s="97"/>
      <c r="AF68" s="97"/>
      <c r="AG68" s="133"/>
      <c r="AH68" s="130"/>
      <c r="AL68" s="130"/>
    </row>
    <row r="69" spans="1:38" s="137" customFormat="1" ht="114.75">
      <c r="A69" s="184">
        <v>47</v>
      </c>
      <c r="B69" s="109" t="s">
        <v>106</v>
      </c>
      <c r="C69" s="109"/>
      <c r="D69" s="109"/>
      <c r="E69" s="109">
        <v>3</v>
      </c>
      <c r="F69" s="109" t="s">
        <v>808</v>
      </c>
      <c r="G69" s="109"/>
      <c r="H69" s="109"/>
      <c r="I69" s="201" t="s">
        <v>342</v>
      </c>
      <c r="J69" s="201">
        <v>1</v>
      </c>
      <c r="K69" s="107" t="s">
        <v>460</v>
      </c>
      <c r="L69" s="107" t="s">
        <v>461</v>
      </c>
      <c r="M69" s="107" t="s">
        <v>446</v>
      </c>
      <c r="N69" s="84"/>
      <c r="O69" s="21"/>
      <c r="P69" s="20" t="s">
        <v>41</v>
      </c>
      <c r="Q69" s="20"/>
      <c r="R69" s="20"/>
      <c r="S69" s="21" t="s">
        <v>954</v>
      </c>
      <c r="T69" s="20"/>
      <c r="U69" s="26">
        <v>13</v>
      </c>
      <c r="V69" s="26">
        <v>0</v>
      </c>
      <c r="W69" s="26">
        <v>0</v>
      </c>
      <c r="X69" s="20" t="s">
        <v>5</v>
      </c>
      <c r="Y69" s="20"/>
      <c r="Z69" s="82" t="s">
        <v>545</v>
      </c>
      <c r="AA69" s="83" t="s">
        <v>546</v>
      </c>
      <c r="AB69" s="142" t="s">
        <v>466</v>
      </c>
      <c r="AC69" s="143" t="s">
        <v>467</v>
      </c>
      <c r="AD69" s="24"/>
      <c r="AE69" s="97"/>
      <c r="AF69" s="97"/>
      <c r="AG69" s="136"/>
      <c r="AH69" s="130"/>
      <c r="AL69" s="130"/>
    </row>
    <row r="70" spans="1:38" s="134" customFormat="1" ht="102">
      <c r="A70" s="184">
        <v>41</v>
      </c>
      <c r="B70" s="109" t="s">
        <v>106</v>
      </c>
      <c r="C70" s="109"/>
      <c r="D70" s="109" t="s">
        <v>586</v>
      </c>
      <c r="E70" s="109">
        <v>3</v>
      </c>
      <c r="F70" s="109" t="s">
        <v>587</v>
      </c>
      <c r="G70" s="109"/>
      <c r="H70" s="109"/>
      <c r="I70" s="201" t="s">
        <v>239</v>
      </c>
      <c r="J70" s="201">
        <v>1</v>
      </c>
      <c r="K70" s="107"/>
      <c r="L70" s="107" t="s">
        <v>588</v>
      </c>
      <c r="M70" s="107" t="s">
        <v>527</v>
      </c>
      <c r="N70" s="84"/>
      <c r="O70" s="21"/>
      <c r="P70" s="20" t="s">
        <v>42</v>
      </c>
      <c r="Q70" s="20"/>
      <c r="R70" s="20"/>
      <c r="S70" s="21" t="s">
        <v>918</v>
      </c>
      <c r="T70" s="20"/>
      <c r="U70" s="26">
        <v>12</v>
      </c>
      <c r="V70" s="26">
        <v>0</v>
      </c>
      <c r="W70" s="26">
        <v>1</v>
      </c>
      <c r="X70" s="20" t="s">
        <v>29</v>
      </c>
      <c r="Y70" s="20"/>
      <c r="Z70" s="82" t="s">
        <v>686</v>
      </c>
      <c r="AA70" s="83" t="s">
        <v>687</v>
      </c>
      <c r="AB70" s="142"/>
      <c r="AC70" s="142"/>
      <c r="AD70" s="24"/>
      <c r="AE70" s="97"/>
      <c r="AF70" s="97"/>
      <c r="AG70" s="133"/>
      <c r="AH70" s="130"/>
      <c r="AL70" s="130"/>
    </row>
    <row r="71" spans="1:38" s="134" customFormat="1" ht="51">
      <c r="A71" s="184">
        <v>42</v>
      </c>
      <c r="B71" s="109" t="s">
        <v>106</v>
      </c>
      <c r="C71" s="109"/>
      <c r="D71" s="109"/>
      <c r="E71" s="109">
        <v>3</v>
      </c>
      <c r="F71" s="109" t="s">
        <v>776</v>
      </c>
      <c r="G71" s="109"/>
      <c r="H71" s="109"/>
      <c r="I71" s="201" t="s">
        <v>239</v>
      </c>
      <c r="J71" s="201">
        <v>1</v>
      </c>
      <c r="K71" s="107"/>
      <c r="L71" s="107"/>
      <c r="M71" s="107" t="s">
        <v>293</v>
      </c>
      <c r="N71" s="84"/>
      <c r="O71" s="21"/>
      <c r="P71" s="20" t="s">
        <v>41</v>
      </c>
      <c r="Q71" s="20"/>
      <c r="R71" s="20"/>
      <c r="S71" s="21" t="s">
        <v>919</v>
      </c>
      <c r="T71" s="20"/>
      <c r="U71" s="26">
        <v>13</v>
      </c>
      <c r="V71" s="26">
        <v>0</v>
      </c>
      <c r="W71" s="26">
        <v>0</v>
      </c>
      <c r="X71" s="20" t="s">
        <v>29</v>
      </c>
      <c r="Y71" s="20"/>
      <c r="Z71" s="82" t="s">
        <v>237</v>
      </c>
      <c r="AA71" s="83" t="s">
        <v>238</v>
      </c>
      <c r="AB71" s="142"/>
      <c r="AC71" s="142"/>
      <c r="AD71" s="24"/>
      <c r="AE71" s="97"/>
      <c r="AF71" s="97"/>
      <c r="AG71" s="136"/>
      <c r="AH71" s="130"/>
      <c r="AL71" s="130"/>
    </row>
    <row r="72" spans="1:38" s="134" customFormat="1" ht="140.25">
      <c r="A72" s="184">
        <v>50</v>
      </c>
      <c r="B72" s="109" t="s">
        <v>106</v>
      </c>
      <c r="C72" s="109"/>
      <c r="D72" s="109"/>
      <c r="E72" s="109">
        <v>3</v>
      </c>
      <c r="F72" s="109" t="s">
        <v>778</v>
      </c>
      <c r="G72" s="109"/>
      <c r="H72" s="109" t="s">
        <v>32</v>
      </c>
      <c r="I72" s="201" t="s">
        <v>342</v>
      </c>
      <c r="J72" s="201">
        <v>1</v>
      </c>
      <c r="K72" s="107"/>
      <c r="L72" s="107"/>
      <c r="M72" s="107" t="s">
        <v>507</v>
      </c>
      <c r="N72" s="84"/>
      <c r="O72" s="21"/>
      <c r="P72" s="20"/>
      <c r="Q72" s="20" t="s">
        <v>905</v>
      </c>
      <c r="R72" s="20"/>
      <c r="S72" s="213" t="s">
        <v>956</v>
      </c>
      <c r="T72" s="20"/>
      <c r="U72" s="26"/>
      <c r="V72" s="26"/>
      <c r="W72" s="26"/>
      <c r="X72" s="20" t="s">
        <v>32</v>
      </c>
      <c r="Y72" s="20"/>
      <c r="Z72" s="82" t="s">
        <v>545</v>
      </c>
      <c r="AA72" s="83" t="s">
        <v>546</v>
      </c>
      <c r="AB72" s="141" t="s">
        <v>551</v>
      </c>
      <c r="AC72" s="179" t="s">
        <v>552</v>
      </c>
      <c r="AD72" s="24"/>
      <c r="AE72" s="97"/>
      <c r="AF72" s="97"/>
      <c r="AG72" s="136"/>
      <c r="AH72" s="111"/>
      <c r="AL72" s="130"/>
    </row>
    <row r="73" spans="1:38" s="134" customFormat="1" ht="76.5">
      <c r="A73" s="184">
        <v>51</v>
      </c>
      <c r="B73" s="109" t="s">
        <v>106</v>
      </c>
      <c r="C73" s="109"/>
      <c r="D73" s="109"/>
      <c r="E73" s="109">
        <v>3</v>
      </c>
      <c r="F73" s="109" t="s">
        <v>810</v>
      </c>
      <c r="G73" s="109"/>
      <c r="H73" s="109"/>
      <c r="I73" s="201" t="s">
        <v>342</v>
      </c>
      <c r="J73" s="201">
        <v>1</v>
      </c>
      <c r="K73" s="107"/>
      <c r="L73" s="107"/>
      <c r="M73" s="107" t="s">
        <v>369</v>
      </c>
      <c r="N73" s="84"/>
      <c r="O73" s="21"/>
      <c r="P73" s="20" t="s">
        <v>43</v>
      </c>
      <c r="Q73" s="20"/>
      <c r="R73" s="20"/>
      <c r="S73" s="21" t="s">
        <v>957</v>
      </c>
      <c r="T73" s="20"/>
      <c r="U73" s="26">
        <v>13</v>
      </c>
      <c r="V73" s="26">
        <v>0</v>
      </c>
      <c r="W73" s="26">
        <v>0</v>
      </c>
      <c r="X73" s="20" t="s">
        <v>32</v>
      </c>
      <c r="Y73" s="20"/>
      <c r="Z73" s="82" t="s">
        <v>415</v>
      </c>
      <c r="AA73" s="83" t="e">
        <f>[3]Submitter!$F$6</f>
        <v>#REF!</v>
      </c>
      <c r="AB73" s="142"/>
      <c r="AC73" s="142"/>
      <c r="AD73" s="24"/>
      <c r="AE73" s="97"/>
      <c r="AF73" s="97"/>
      <c r="AG73" s="133"/>
      <c r="AH73" s="130"/>
      <c r="AK73" s="130"/>
      <c r="AL73" s="139"/>
    </row>
    <row r="74" spans="1:38" s="134" customFormat="1" ht="102">
      <c r="A74" s="184">
        <v>43</v>
      </c>
      <c r="B74" s="109" t="s">
        <v>106</v>
      </c>
      <c r="C74" s="109"/>
      <c r="D74" s="109"/>
      <c r="E74" s="109">
        <v>3</v>
      </c>
      <c r="F74" s="109" t="s">
        <v>777</v>
      </c>
      <c r="G74" s="109"/>
      <c r="H74" s="109"/>
      <c r="I74" s="201" t="s">
        <v>382</v>
      </c>
      <c r="J74" s="209">
        <v>1</v>
      </c>
      <c r="K74" s="107" t="s">
        <v>720</v>
      </c>
      <c r="L74" s="107"/>
      <c r="M74" s="107" t="s">
        <v>721</v>
      </c>
      <c r="N74" s="84"/>
      <c r="O74" s="21"/>
      <c r="P74" s="20" t="s">
        <v>41</v>
      </c>
      <c r="Q74" s="20"/>
      <c r="R74" s="20"/>
      <c r="S74" s="21" t="s">
        <v>904</v>
      </c>
      <c r="T74" s="210" t="s">
        <v>8</v>
      </c>
      <c r="U74" s="26">
        <v>10</v>
      </c>
      <c r="V74" s="26">
        <v>1</v>
      </c>
      <c r="W74" s="26">
        <v>5</v>
      </c>
      <c r="X74" s="20"/>
      <c r="Y74" s="20"/>
      <c r="Z74" s="82" t="s">
        <v>822</v>
      </c>
      <c r="AA74" s="83" t="s">
        <v>823</v>
      </c>
      <c r="AB74" s="142"/>
      <c r="AC74" s="142"/>
      <c r="AD74" s="24"/>
      <c r="AE74" s="97"/>
      <c r="AF74" s="97"/>
      <c r="AG74" s="136"/>
      <c r="AK74" s="130"/>
      <c r="AL74" s="130"/>
    </row>
    <row r="75" spans="1:38" s="134" customFormat="1" ht="204">
      <c r="A75" s="181">
        <v>196</v>
      </c>
      <c r="B75" s="109" t="s">
        <v>106</v>
      </c>
      <c r="C75" s="109"/>
      <c r="D75" s="109"/>
      <c r="E75" s="109">
        <v>3</v>
      </c>
      <c r="F75" s="109" t="s">
        <v>877</v>
      </c>
      <c r="G75" s="109"/>
      <c r="H75" s="109"/>
      <c r="I75" s="201" t="s">
        <v>239</v>
      </c>
      <c r="J75" s="201">
        <v>1</v>
      </c>
      <c r="K75" s="107"/>
      <c r="L75" s="107"/>
      <c r="M75" s="107" t="s">
        <v>835</v>
      </c>
      <c r="N75" s="84"/>
      <c r="O75" s="21"/>
      <c r="P75" s="20" t="s">
        <v>44</v>
      </c>
      <c r="Q75" s="20"/>
      <c r="R75" s="20"/>
      <c r="S75" s="21" t="s">
        <v>935</v>
      </c>
      <c r="T75" s="20" t="s">
        <v>923</v>
      </c>
      <c r="U75" s="26" t="s">
        <v>1031</v>
      </c>
      <c r="V75" s="26" t="s">
        <v>1032</v>
      </c>
      <c r="W75" s="26" t="s">
        <v>1033</v>
      </c>
      <c r="X75" s="20" t="s">
        <v>29</v>
      </c>
      <c r="Y75" s="20"/>
      <c r="Z75" s="82" t="e">
        <f>[1]Submitter!$F$3</f>
        <v>#REF!</v>
      </c>
      <c r="AA75" s="83" t="e">
        <f>[1]Submitter!$F$6</f>
        <v>#REF!</v>
      </c>
      <c r="AB75" s="180"/>
      <c r="AC75" s="180"/>
      <c r="AD75" s="24"/>
      <c r="AE75" s="97"/>
      <c r="AF75" s="97"/>
      <c r="AG75" s="175" t="s">
        <v>931</v>
      </c>
      <c r="AL75" s="130"/>
    </row>
    <row r="76" spans="1:38" s="134" customFormat="1" ht="63.75">
      <c r="A76" s="181">
        <v>197</v>
      </c>
      <c r="B76" s="109" t="s">
        <v>106</v>
      </c>
      <c r="C76" s="109"/>
      <c r="D76" s="109"/>
      <c r="E76" s="109">
        <v>3</v>
      </c>
      <c r="F76" s="109" t="s">
        <v>877</v>
      </c>
      <c r="G76" s="109"/>
      <c r="H76" s="109"/>
      <c r="I76" s="201" t="s">
        <v>239</v>
      </c>
      <c r="J76" s="201">
        <v>1</v>
      </c>
      <c r="K76" s="107"/>
      <c r="L76" s="107"/>
      <c r="M76" s="107" t="s">
        <v>836</v>
      </c>
      <c r="N76" s="84"/>
      <c r="O76" s="21"/>
      <c r="P76" s="20" t="s">
        <v>41</v>
      </c>
      <c r="Q76" s="20"/>
      <c r="R76" s="20"/>
      <c r="S76" s="21" t="s">
        <v>924</v>
      </c>
      <c r="T76" s="20"/>
      <c r="U76" s="26">
        <v>4</v>
      </c>
      <c r="V76" s="26">
        <v>1</v>
      </c>
      <c r="W76" s="26">
        <v>2</v>
      </c>
      <c r="X76" s="20" t="s">
        <v>29</v>
      </c>
      <c r="Y76" s="20"/>
      <c r="Z76" s="82" t="e">
        <f>[1]Submitter!$F$3</f>
        <v>#REF!</v>
      </c>
      <c r="AA76" s="83" t="e">
        <f>[1]Submitter!$F$6</f>
        <v>#REF!</v>
      </c>
      <c r="AB76" s="180"/>
      <c r="AC76" s="180"/>
      <c r="AD76" s="24"/>
      <c r="AE76" s="97"/>
      <c r="AF76" s="97"/>
      <c r="AG76" s="175"/>
      <c r="AL76" s="130"/>
    </row>
    <row r="77" spans="1:38" s="134" customFormat="1" ht="51">
      <c r="A77" s="184">
        <v>44</v>
      </c>
      <c r="B77" s="109" t="s">
        <v>106</v>
      </c>
      <c r="C77" s="109"/>
      <c r="D77" s="109" t="s">
        <v>528</v>
      </c>
      <c r="E77" s="109">
        <v>3</v>
      </c>
      <c r="F77" s="109" t="s">
        <v>529</v>
      </c>
      <c r="G77" s="109"/>
      <c r="H77" s="109"/>
      <c r="I77" s="201" t="s">
        <v>239</v>
      </c>
      <c r="J77" s="201">
        <v>1</v>
      </c>
      <c r="K77" s="107" t="s">
        <v>530</v>
      </c>
      <c r="L77" s="107" t="s">
        <v>531</v>
      </c>
      <c r="M77" s="107" t="s">
        <v>532</v>
      </c>
      <c r="N77" s="84"/>
      <c r="O77" s="21"/>
      <c r="P77" s="20" t="s">
        <v>41</v>
      </c>
      <c r="Q77" s="20"/>
      <c r="R77" s="20"/>
      <c r="S77" s="21" t="s">
        <v>898</v>
      </c>
      <c r="T77" s="20"/>
      <c r="U77" s="26">
        <v>7</v>
      </c>
      <c r="V77" s="26">
        <v>0</v>
      </c>
      <c r="W77" s="26">
        <v>0</v>
      </c>
      <c r="X77" s="20" t="s">
        <v>29</v>
      </c>
      <c r="Y77" s="20"/>
      <c r="Z77" s="82" t="s">
        <v>686</v>
      </c>
      <c r="AA77" s="83" t="s">
        <v>687</v>
      </c>
      <c r="AB77" s="142"/>
      <c r="AC77" s="142"/>
      <c r="AD77" s="24"/>
      <c r="AE77" s="97"/>
      <c r="AF77" s="97"/>
      <c r="AG77" s="133"/>
      <c r="AL77" s="130"/>
    </row>
    <row r="78" spans="1:38" s="134" customFormat="1" ht="75" customHeight="1">
      <c r="A78" s="184">
        <v>45</v>
      </c>
      <c r="B78" s="109" t="s">
        <v>106</v>
      </c>
      <c r="C78" s="109"/>
      <c r="D78" s="109"/>
      <c r="E78" s="109">
        <v>3</v>
      </c>
      <c r="F78" s="109" t="s">
        <v>529</v>
      </c>
      <c r="G78" s="109"/>
      <c r="H78" s="109"/>
      <c r="I78" s="201" t="s">
        <v>382</v>
      </c>
      <c r="J78" s="201">
        <v>1</v>
      </c>
      <c r="K78" s="107" t="s">
        <v>736</v>
      </c>
      <c r="L78" s="107"/>
      <c r="M78" s="107" t="s">
        <v>719</v>
      </c>
      <c r="N78" s="84"/>
      <c r="O78" s="21"/>
      <c r="P78" s="20"/>
      <c r="Q78" s="20" t="s">
        <v>905</v>
      </c>
      <c r="R78" s="20"/>
      <c r="S78" s="21" t="s">
        <v>943</v>
      </c>
      <c r="T78" s="20"/>
      <c r="U78" s="26"/>
      <c r="V78" s="26"/>
      <c r="W78" s="26"/>
      <c r="X78" s="20" t="s">
        <v>913</v>
      </c>
      <c r="Y78" s="20"/>
      <c r="Z78" s="82" t="s">
        <v>822</v>
      </c>
      <c r="AA78" s="83" t="s">
        <v>823</v>
      </c>
      <c r="AB78" s="142"/>
      <c r="AC78" s="142"/>
      <c r="AD78" s="24"/>
      <c r="AE78" s="97"/>
      <c r="AF78" s="97"/>
      <c r="AG78" s="136"/>
      <c r="AL78" s="130"/>
    </row>
    <row r="79" spans="1:38" s="134" customFormat="1" ht="89.25">
      <c r="A79" s="181">
        <v>199</v>
      </c>
      <c r="B79" s="109" t="s">
        <v>106</v>
      </c>
      <c r="C79" s="109"/>
      <c r="D79" s="109"/>
      <c r="E79" s="109">
        <v>3</v>
      </c>
      <c r="F79" s="109" t="s">
        <v>878</v>
      </c>
      <c r="G79" s="109"/>
      <c r="H79" s="109"/>
      <c r="I79" s="201" t="s">
        <v>239</v>
      </c>
      <c r="J79" s="201">
        <v>1</v>
      </c>
      <c r="K79" s="107"/>
      <c r="L79" s="107"/>
      <c r="M79" s="107" t="s">
        <v>947</v>
      </c>
      <c r="N79" s="84"/>
      <c r="O79" s="21"/>
      <c r="P79" s="20"/>
      <c r="Q79" s="20"/>
      <c r="R79" s="20"/>
      <c r="S79" s="21" t="s">
        <v>950</v>
      </c>
      <c r="T79" s="20"/>
      <c r="U79" s="26"/>
      <c r="V79" s="26"/>
      <c r="W79" s="26"/>
      <c r="X79" s="20" t="s">
        <v>951</v>
      </c>
      <c r="Y79" s="20"/>
      <c r="Z79" s="82" t="e">
        <f>[1]Submitter!$F$3</f>
        <v>#REF!</v>
      </c>
      <c r="AA79" s="83" t="e">
        <f>[1]Submitter!$F$6</f>
        <v>#REF!</v>
      </c>
      <c r="AB79" s="180"/>
      <c r="AC79" s="180"/>
      <c r="AD79" s="24"/>
      <c r="AE79" s="97"/>
      <c r="AF79" s="97"/>
      <c r="AG79" s="191"/>
      <c r="AL79" s="130"/>
    </row>
    <row r="80" spans="1:38" s="134" customFormat="1" ht="89.25">
      <c r="A80" s="181">
        <v>200</v>
      </c>
      <c r="B80" s="109" t="s">
        <v>106</v>
      </c>
      <c r="C80" s="109"/>
      <c r="D80" s="109"/>
      <c r="E80" s="109">
        <v>3</v>
      </c>
      <c r="F80" s="109" t="s">
        <v>879</v>
      </c>
      <c r="G80" s="109"/>
      <c r="H80" s="109"/>
      <c r="I80" s="201" t="s">
        <v>239</v>
      </c>
      <c r="J80" s="201">
        <v>1</v>
      </c>
      <c r="K80" s="107"/>
      <c r="L80" s="107"/>
      <c r="M80" s="107" t="s">
        <v>948</v>
      </c>
      <c r="N80" s="84"/>
      <c r="O80" s="21"/>
      <c r="P80" s="20"/>
      <c r="Q80" s="20"/>
      <c r="R80" s="20"/>
      <c r="S80" s="21" t="s">
        <v>950</v>
      </c>
      <c r="T80" s="20"/>
      <c r="U80" s="26"/>
      <c r="V80" s="26"/>
      <c r="W80" s="26"/>
      <c r="X80" s="20" t="s">
        <v>951</v>
      </c>
      <c r="Y80" s="20"/>
      <c r="Z80" s="82" t="e">
        <f>[1]Submitter!$F$3</f>
        <v>#REF!</v>
      </c>
      <c r="AA80" s="83" t="e">
        <f>[1]Submitter!$F$6</f>
        <v>#REF!</v>
      </c>
      <c r="AB80" s="180"/>
      <c r="AC80" s="180"/>
      <c r="AD80" s="24"/>
      <c r="AE80" s="97"/>
      <c r="AF80" s="97"/>
      <c r="AG80" s="191"/>
      <c r="AI80" s="130"/>
      <c r="AL80" s="130"/>
    </row>
    <row r="81" spans="1:38" s="134" customFormat="1" ht="204">
      <c r="A81" s="181">
        <v>201</v>
      </c>
      <c r="B81" s="109" t="s">
        <v>106</v>
      </c>
      <c r="C81" s="109"/>
      <c r="D81" s="109"/>
      <c r="E81" s="109">
        <v>3</v>
      </c>
      <c r="F81" s="109" t="s">
        <v>879</v>
      </c>
      <c r="G81" s="109"/>
      <c r="H81" s="109"/>
      <c r="I81" s="201" t="s">
        <v>239</v>
      </c>
      <c r="J81" s="201">
        <v>1</v>
      </c>
      <c r="K81" s="107"/>
      <c r="L81" s="107"/>
      <c r="M81" s="107" t="s">
        <v>949</v>
      </c>
      <c r="N81" s="84"/>
      <c r="O81" s="21"/>
      <c r="P81" s="20"/>
      <c r="Q81" s="20"/>
      <c r="R81" s="20"/>
      <c r="S81" s="21" t="s">
        <v>1043</v>
      </c>
      <c r="T81" s="20" t="s">
        <v>1038</v>
      </c>
      <c r="U81" s="26" t="s">
        <v>1046</v>
      </c>
      <c r="V81" s="26" t="s">
        <v>1044</v>
      </c>
      <c r="W81" s="26" t="s">
        <v>1045</v>
      </c>
      <c r="X81" s="20"/>
      <c r="Y81" s="20"/>
      <c r="Z81" s="82" t="e">
        <f>[1]Submitter!$F$3</f>
        <v>#REF!</v>
      </c>
      <c r="AA81" s="83" t="e">
        <f>[1]Submitter!$F$6</f>
        <v>#REF!</v>
      </c>
      <c r="AB81" s="180"/>
      <c r="AC81" s="180"/>
      <c r="AD81" s="24"/>
      <c r="AE81" s="97"/>
      <c r="AF81" s="97"/>
      <c r="AG81" s="175" t="s">
        <v>1042</v>
      </c>
      <c r="AI81" s="130"/>
      <c r="AL81" s="130"/>
    </row>
    <row r="82" spans="1:38" s="134" customFormat="1" ht="127.5">
      <c r="A82" s="184">
        <v>48</v>
      </c>
      <c r="B82" s="109" t="s">
        <v>106</v>
      </c>
      <c r="C82" s="109"/>
      <c r="D82" s="109" t="s">
        <v>655</v>
      </c>
      <c r="E82" s="109">
        <v>3</v>
      </c>
      <c r="F82" s="109" t="s">
        <v>656</v>
      </c>
      <c r="G82" s="109"/>
      <c r="H82" s="109"/>
      <c r="I82" s="201" t="s">
        <v>239</v>
      </c>
      <c r="J82" s="201">
        <v>1</v>
      </c>
      <c r="K82" s="107" t="s">
        <v>657</v>
      </c>
      <c r="L82" s="107" t="s">
        <v>658</v>
      </c>
      <c r="M82" s="107" t="s">
        <v>659</v>
      </c>
      <c r="N82" s="84"/>
      <c r="O82" s="21"/>
      <c r="P82" s="20" t="s">
        <v>44</v>
      </c>
      <c r="Q82" s="20"/>
      <c r="R82" s="20"/>
      <c r="S82" s="21" t="s">
        <v>955</v>
      </c>
      <c r="T82" s="210" t="s">
        <v>9</v>
      </c>
      <c r="U82" s="26">
        <v>13</v>
      </c>
      <c r="V82" s="26">
        <v>0</v>
      </c>
      <c r="W82" s="26">
        <v>0</v>
      </c>
      <c r="X82" s="20"/>
      <c r="Y82" s="20"/>
      <c r="Z82" s="82" t="s">
        <v>686</v>
      </c>
      <c r="AA82" s="83" t="s">
        <v>687</v>
      </c>
      <c r="AB82" s="135"/>
      <c r="AC82" s="135"/>
      <c r="AD82" s="24"/>
      <c r="AE82" s="97"/>
      <c r="AF82" s="97"/>
      <c r="AG82" s="133"/>
      <c r="AH82" s="137"/>
      <c r="AI82" s="137"/>
      <c r="AJ82" s="137"/>
      <c r="AK82" s="137"/>
      <c r="AL82" s="130"/>
    </row>
    <row r="83" spans="1:38" s="134" customFormat="1" ht="63.75">
      <c r="A83" s="184">
        <v>49</v>
      </c>
      <c r="B83" s="109" t="s">
        <v>106</v>
      </c>
      <c r="C83" s="109"/>
      <c r="D83" s="109"/>
      <c r="E83" s="109">
        <v>3</v>
      </c>
      <c r="F83" s="109" t="s">
        <v>809</v>
      </c>
      <c r="G83" s="109"/>
      <c r="H83" s="109"/>
      <c r="I83" s="201" t="s">
        <v>382</v>
      </c>
      <c r="J83" s="201">
        <v>1</v>
      </c>
      <c r="K83" s="107"/>
      <c r="L83" s="107"/>
      <c r="M83" s="107" t="s">
        <v>722</v>
      </c>
      <c r="N83" s="84"/>
      <c r="O83" s="21"/>
      <c r="P83" s="20"/>
      <c r="Q83" s="20" t="s">
        <v>905</v>
      </c>
      <c r="R83" s="20"/>
      <c r="S83" s="21" t="s">
        <v>906</v>
      </c>
      <c r="T83" s="20"/>
      <c r="U83" s="26"/>
      <c r="V83" s="26"/>
      <c r="W83" s="26"/>
      <c r="X83" s="20" t="s">
        <v>914</v>
      </c>
      <c r="Y83" s="20"/>
      <c r="Z83" s="82" t="s">
        <v>822</v>
      </c>
      <c r="AA83" s="83" t="s">
        <v>823</v>
      </c>
      <c r="AB83" s="135"/>
      <c r="AC83" s="135"/>
      <c r="AD83" s="24"/>
      <c r="AE83" s="97"/>
      <c r="AF83" s="97"/>
      <c r="AG83" s="136"/>
      <c r="AH83" s="137"/>
      <c r="AI83" s="137"/>
      <c r="AJ83" s="137"/>
      <c r="AK83" s="137"/>
      <c r="AL83" s="130"/>
    </row>
    <row r="84" spans="1:38" s="134" customFormat="1" ht="51">
      <c r="A84" s="184">
        <v>52</v>
      </c>
      <c r="B84" s="109" t="s">
        <v>106</v>
      </c>
      <c r="C84" s="109"/>
      <c r="D84" s="109"/>
      <c r="E84" s="109">
        <v>3</v>
      </c>
      <c r="F84" s="109" t="s">
        <v>811</v>
      </c>
      <c r="G84" s="109"/>
      <c r="H84" s="109"/>
      <c r="I84" s="201" t="s">
        <v>382</v>
      </c>
      <c r="J84" s="201">
        <v>1</v>
      </c>
      <c r="K84" s="107" t="s">
        <v>723</v>
      </c>
      <c r="L84" s="107"/>
      <c r="M84" s="107" t="s">
        <v>724</v>
      </c>
      <c r="N84" s="84"/>
      <c r="O84" s="21"/>
      <c r="P84" s="20"/>
      <c r="Q84" s="20" t="s">
        <v>905</v>
      </c>
      <c r="R84" s="20"/>
      <c r="S84" s="21" t="s">
        <v>906</v>
      </c>
      <c r="T84" s="20"/>
      <c r="U84" s="26"/>
      <c r="V84" s="26"/>
      <c r="W84" s="26"/>
      <c r="X84" s="20" t="s">
        <v>915</v>
      </c>
      <c r="Y84" s="20"/>
      <c r="Z84" s="82" t="s">
        <v>822</v>
      </c>
      <c r="AA84" s="83" t="s">
        <v>823</v>
      </c>
      <c r="AB84" s="135"/>
      <c r="AC84" s="135"/>
      <c r="AD84" s="24"/>
      <c r="AE84" s="97"/>
      <c r="AF84" s="97"/>
      <c r="AG84" s="136"/>
      <c r="AH84" s="137"/>
      <c r="AI84" s="137"/>
      <c r="AJ84" s="137"/>
      <c r="AK84" s="137"/>
      <c r="AL84" s="130"/>
    </row>
    <row r="85" spans="1:38" s="134" customFormat="1" ht="178.5">
      <c r="A85" s="184">
        <v>53</v>
      </c>
      <c r="B85" s="109" t="s">
        <v>106</v>
      </c>
      <c r="C85" s="109"/>
      <c r="D85" s="109" t="s">
        <v>381</v>
      </c>
      <c r="E85" s="109">
        <v>3</v>
      </c>
      <c r="F85" s="109" t="s">
        <v>802</v>
      </c>
      <c r="G85" s="109"/>
      <c r="H85" s="109"/>
      <c r="I85" s="200" t="s">
        <v>382</v>
      </c>
      <c r="J85" s="200"/>
      <c r="K85" s="107" t="s">
        <v>383</v>
      </c>
      <c r="L85" s="107" t="s">
        <v>389</v>
      </c>
      <c r="M85" s="107" t="s">
        <v>390</v>
      </c>
      <c r="N85" s="84" t="s">
        <v>29</v>
      </c>
      <c r="O85" s="21"/>
      <c r="P85" s="20"/>
      <c r="Q85" s="20"/>
      <c r="R85" s="20"/>
      <c r="S85" s="21" t="s">
        <v>958</v>
      </c>
      <c r="T85" s="20"/>
      <c r="U85" s="26"/>
      <c r="V85" s="26"/>
      <c r="W85" s="26"/>
      <c r="X85" s="20"/>
      <c r="Y85" s="20"/>
      <c r="Z85" s="82" t="s">
        <v>412</v>
      </c>
      <c r="AA85" s="83" t="s">
        <v>413</v>
      </c>
      <c r="AB85" s="131"/>
      <c r="AC85" s="131"/>
      <c r="AD85" s="24"/>
      <c r="AE85" s="97"/>
      <c r="AF85" s="97"/>
      <c r="AG85" s="133"/>
      <c r="AL85" s="130"/>
    </row>
    <row r="86" spans="1:38" s="134" customFormat="1" ht="63.75">
      <c r="A86" s="184">
        <v>54</v>
      </c>
      <c r="B86" s="109" t="s">
        <v>106</v>
      </c>
      <c r="C86" s="109"/>
      <c r="D86" s="109"/>
      <c r="E86" s="109">
        <v>3</v>
      </c>
      <c r="F86" s="109" t="s">
        <v>803</v>
      </c>
      <c r="G86" s="109"/>
      <c r="H86" s="109"/>
      <c r="I86" s="200" t="s">
        <v>382</v>
      </c>
      <c r="J86" s="200"/>
      <c r="K86" s="107" t="s">
        <v>383</v>
      </c>
      <c r="L86" s="107" t="s">
        <v>391</v>
      </c>
      <c r="M86" s="107" t="s">
        <v>392</v>
      </c>
      <c r="N86" s="84" t="s">
        <v>29</v>
      </c>
      <c r="O86" s="21"/>
      <c r="P86" s="20"/>
      <c r="Q86" s="20"/>
      <c r="R86" s="20"/>
      <c r="S86" s="21" t="s">
        <v>959</v>
      </c>
      <c r="T86" s="20"/>
      <c r="U86" s="26"/>
      <c r="V86" s="26"/>
      <c r="W86" s="26"/>
      <c r="X86" s="20"/>
      <c r="Y86" s="20"/>
      <c r="Z86" s="82" t="s">
        <v>412</v>
      </c>
      <c r="AA86" s="83" t="s">
        <v>413</v>
      </c>
      <c r="AB86" s="131"/>
      <c r="AC86" s="131"/>
      <c r="AD86" s="24"/>
      <c r="AE86" s="97"/>
      <c r="AF86" s="97"/>
      <c r="AG86" s="133"/>
      <c r="AH86" s="130"/>
      <c r="AL86" s="130"/>
    </row>
    <row r="87" spans="1:38" s="134" customFormat="1" ht="76.5">
      <c r="A87" s="184">
        <v>55</v>
      </c>
      <c r="B87" s="109" t="s">
        <v>106</v>
      </c>
      <c r="C87" s="109"/>
      <c r="D87" s="109"/>
      <c r="E87" s="109">
        <v>3</v>
      </c>
      <c r="F87" s="109" t="s">
        <v>752</v>
      </c>
      <c r="G87" s="109"/>
      <c r="H87" s="109"/>
      <c r="I87" s="201" t="s">
        <v>239</v>
      </c>
      <c r="J87" s="201">
        <v>1</v>
      </c>
      <c r="K87" s="107" t="s">
        <v>297</v>
      </c>
      <c r="L87" s="107" t="s">
        <v>287</v>
      </c>
      <c r="M87" s="107" t="s">
        <v>285</v>
      </c>
      <c r="N87" s="84"/>
      <c r="O87" s="21"/>
      <c r="P87" s="20" t="s">
        <v>43</v>
      </c>
      <c r="Q87" s="20"/>
      <c r="R87" s="20"/>
      <c r="S87" s="21" t="s">
        <v>960</v>
      </c>
      <c r="T87" s="20"/>
      <c r="U87" s="26">
        <v>11</v>
      </c>
      <c r="V87" s="26">
        <v>2</v>
      </c>
      <c r="W87" s="26">
        <v>0</v>
      </c>
      <c r="X87" s="20" t="s">
        <v>32</v>
      </c>
      <c r="Y87" s="20"/>
      <c r="Z87" s="82" t="s">
        <v>237</v>
      </c>
      <c r="AA87" s="83" t="s">
        <v>238</v>
      </c>
      <c r="AB87" s="131"/>
      <c r="AC87" s="131"/>
      <c r="AD87" s="24"/>
      <c r="AE87" s="97"/>
      <c r="AF87" s="97"/>
      <c r="AG87" s="133"/>
      <c r="AH87" s="130"/>
      <c r="AI87" s="137"/>
      <c r="AJ87" s="137"/>
      <c r="AK87" s="137"/>
      <c r="AL87" s="130"/>
    </row>
    <row r="88" spans="1:38" s="134" customFormat="1" ht="76.5">
      <c r="A88" s="184">
        <v>66</v>
      </c>
      <c r="B88" s="109" t="s">
        <v>106</v>
      </c>
      <c r="C88" s="109"/>
      <c r="D88" s="109"/>
      <c r="E88" s="109">
        <v>3</v>
      </c>
      <c r="F88" s="109" t="s">
        <v>805</v>
      </c>
      <c r="G88" s="109"/>
      <c r="H88" s="109"/>
      <c r="I88" s="170" t="s">
        <v>279</v>
      </c>
      <c r="J88" s="170">
        <v>1</v>
      </c>
      <c r="K88" s="107"/>
      <c r="L88" s="107"/>
      <c r="M88" s="107" t="s">
        <v>462</v>
      </c>
      <c r="N88" s="84"/>
      <c r="O88" s="21"/>
      <c r="P88" s="20"/>
      <c r="Q88" s="20"/>
      <c r="R88" s="20"/>
      <c r="S88" s="21" t="s">
        <v>1</v>
      </c>
      <c r="T88" s="20"/>
      <c r="U88" s="26"/>
      <c r="V88" s="26"/>
      <c r="W88" s="26"/>
      <c r="X88" s="20" t="s">
        <v>29</v>
      </c>
      <c r="Y88" s="20"/>
      <c r="Z88" s="82" t="s">
        <v>545</v>
      </c>
      <c r="AA88" s="83" t="s">
        <v>546</v>
      </c>
      <c r="AB88" s="131" t="s">
        <v>466</v>
      </c>
      <c r="AC88" s="132" t="s">
        <v>467</v>
      </c>
      <c r="AD88" s="24"/>
      <c r="AE88" s="97"/>
      <c r="AF88" s="97"/>
      <c r="AG88" s="136"/>
      <c r="AH88" s="130"/>
      <c r="AL88" s="130"/>
    </row>
    <row r="89" spans="1:38" s="134" customFormat="1" ht="38.25">
      <c r="A89" s="184">
        <v>67</v>
      </c>
      <c r="B89" s="109" t="s">
        <v>106</v>
      </c>
      <c r="C89" s="109"/>
      <c r="D89" s="109"/>
      <c r="E89" s="109">
        <v>3</v>
      </c>
      <c r="F89" s="109" t="s">
        <v>806</v>
      </c>
      <c r="G89" s="109"/>
      <c r="H89" s="109"/>
      <c r="I89" s="201" t="s">
        <v>342</v>
      </c>
      <c r="J89" s="201">
        <v>1</v>
      </c>
      <c r="K89" s="107"/>
      <c r="L89" s="107"/>
      <c r="M89" s="107" t="s">
        <v>370</v>
      </c>
      <c r="N89" s="84"/>
      <c r="O89" s="21"/>
      <c r="P89" s="20" t="s">
        <v>43</v>
      </c>
      <c r="Q89" s="20"/>
      <c r="R89" s="20"/>
      <c r="S89" s="21" t="s">
        <v>966</v>
      </c>
      <c r="T89" s="20"/>
      <c r="U89" s="26">
        <v>9</v>
      </c>
      <c r="V89" s="26">
        <v>0</v>
      </c>
      <c r="W89" s="26">
        <v>1</v>
      </c>
      <c r="X89" s="20" t="s">
        <v>32</v>
      </c>
      <c r="Y89" s="20"/>
      <c r="Z89" s="82" t="s">
        <v>415</v>
      </c>
      <c r="AA89" s="83" t="e">
        <f>[3]Submitter!$F$6</f>
        <v>#REF!</v>
      </c>
      <c r="AB89" s="131"/>
      <c r="AC89" s="131"/>
      <c r="AD89" s="24"/>
      <c r="AE89" s="97"/>
      <c r="AF89" s="97"/>
      <c r="AG89" s="133"/>
      <c r="AH89" s="130"/>
      <c r="AL89" s="130"/>
    </row>
    <row r="90" spans="1:38" s="134" customFormat="1" ht="63.75">
      <c r="A90" s="184">
        <v>56</v>
      </c>
      <c r="B90" s="109" t="s">
        <v>106</v>
      </c>
      <c r="C90" s="109"/>
      <c r="D90" s="109"/>
      <c r="E90" s="109">
        <v>3</v>
      </c>
      <c r="F90" s="109" t="s">
        <v>752</v>
      </c>
      <c r="G90" s="109"/>
      <c r="H90" s="109"/>
      <c r="I90" s="201" t="s">
        <v>239</v>
      </c>
      <c r="J90" s="201">
        <v>1</v>
      </c>
      <c r="K90" s="107" t="s">
        <v>298</v>
      </c>
      <c r="L90" s="107" t="s">
        <v>299</v>
      </c>
      <c r="M90" s="107" t="s">
        <v>300</v>
      </c>
      <c r="N90" s="84"/>
      <c r="O90" s="21" t="s">
        <v>989</v>
      </c>
      <c r="P90" s="20" t="s">
        <v>42</v>
      </c>
      <c r="Q90" s="20"/>
      <c r="R90" s="20"/>
      <c r="S90" s="21" t="s">
        <v>961</v>
      </c>
      <c r="T90" s="20"/>
      <c r="U90" s="26">
        <v>9</v>
      </c>
      <c r="V90" s="26">
        <v>1</v>
      </c>
      <c r="W90" s="26">
        <v>0</v>
      </c>
      <c r="X90" s="20" t="s">
        <v>29</v>
      </c>
      <c r="Y90" s="20"/>
      <c r="Z90" s="82" t="s">
        <v>237</v>
      </c>
      <c r="AA90" s="83" t="s">
        <v>238</v>
      </c>
      <c r="AB90" s="131"/>
      <c r="AC90" s="131"/>
      <c r="AD90" s="24"/>
      <c r="AE90" s="97"/>
      <c r="AF90" s="97"/>
      <c r="AG90" s="133" t="s">
        <v>828</v>
      </c>
      <c r="AH90" s="111"/>
      <c r="AL90" s="130"/>
    </row>
    <row r="91" spans="1:38" s="134" customFormat="1" ht="165.75">
      <c r="A91" s="184">
        <v>69</v>
      </c>
      <c r="B91" s="109" t="s">
        <v>106</v>
      </c>
      <c r="C91" s="109"/>
      <c r="D91" s="109" t="s">
        <v>533</v>
      </c>
      <c r="E91" s="109">
        <v>3</v>
      </c>
      <c r="F91" s="109" t="s">
        <v>534</v>
      </c>
      <c r="G91" s="109"/>
      <c r="H91" s="109"/>
      <c r="I91" s="201" t="s">
        <v>342</v>
      </c>
      <c r="J91" s="201">
        <v>1</v>
      </c>
      <c r="K91" s="107"/>
      <c r="L91" s="107"/>
      <c r="M91" s="107" t="s">
        <v>556</v>
      </c>
      <c r="N91" s="84"/>
      <c r="O91" s="21"/>
      <c r="P91" s="20" t="s">
        <v>42</v>
      </c>
      <c r="Q91" s="20"/>
      <c r="R91" s="20"/>
      <c r="S91" s="21" t="s">
        <v>1002</v>
      </c>
      <c r="T91" s="20"/>
      <c r="U91" s="26" t="s">
        <v>1005</v>
      </c>
      <c r="V91" s="26" t="s">
        <v>1003</v>
      </c>
      <c r="W91" s="26" t="s">
        <v>1004</v>
      </c>
      <c r="X91" s="20" t="s">
        <v>29</v>
      </c>
      <c r="Y91" s="20"/>
      <c r="Z91" s="82" t="s">
        <v>686</v>
      </c>
      <c r="AA91" s="83" t="s">
        <v>687</v>
      </c>
      <c r="AB91" s="135"/>
      <c r="AC91" s="135"/>
      <c r="AD91" s="24"/>
      <c r="AE91" s="97"/>
      <c r="AF91" s="97"/>
      <c r="AG91" s="133"/>
      <c r="AH91" s="130"/>
      <c r="AK91" s="130"/>
      <c r="AL91" s="139"/>
    </row>
    <row r="92" spans="1:38" s="134" customFormat="1" ht="102">
      <c r="A92" s="184">
        <v>57</v>
      </c>
      <c r="B92" s="109" t="s">
        <v>106</v>
      </c>
      <c r="C92" s="109"/>
      <c r="D92" s="109" t="s">
        <v>660</v>
      </c>
      <c r="E92" s="109">
        <v>3</v>
      </c>
      <c r="F92" s="109" t="s">
        <v>752</v>
      </c>
      <c r="G92" s="109"/>
      <c r="H92" s="109"/>
      <c r="I92" s="201" t="s">
        <v>239</v>
      </c>
      <c r="J92" s="201">
        <v>1</v>
      </c>
      <c r="K92" s="107"/>
      <c r="L92" s="107"/>
      <c r="M92" s="107" t="s">
        <v>661</v>
      </c>
      <c r="N92" s="84"/>
      <c r="O92" s="21"/>
      <c r="P92" s="20" t="s">
        <v>44</v>
      </c>
      <c r="Q92" s="20"/>
      <c r="R92" s="20"/>
      <c r="S92" s="21" t="s">
        <v>962</v>
      </c>
      <c r="T92" s="20"/>
      <c r="U92" s="26">
        <v>11</v>
      </c>
      <c r="V92" s="26">
        <v>0</v>
      </c>
      <c r="W92" s="26">
        <v>0</v>
      </c>
      <c r="X92" s="20" t="s">
        <v>29</v>
      </c>
      <c r="Y92" s="20"/>
      <c r="Z92" s="82" t="s">
        <v>686</v>
      </c>
      <c r="AA92" s="83" t="s">
        <v>687</v>
      </c>
      <c r="AB92" s="135"/>
      <c r="AC92" s="135"/>
      <c r="AD92" s="24"/>
      <c r="AE92" s="97"/>
      <c r="AF92" s="97"/>
      <c r="AG92" s="133"/>
      <c r="AL92" s="130"/>
    </row>
    <row r="93" spans="1:38" s="134" customFormat="1" ht="51">
      <c r="A93" s="184">
        <v>71</v>
      </c>
      <c r="B93" s="109" t="s">
        <v>106</v>
      </c>
      <c r="C93" s="109"/>
      <c r="D93" s="109" t="s">
        <v>562</v>
      </c>
      <c r="E93" s="109">
        <v>3</v>
      </c>
      <c r="F93" s="109" t="s">
        <v>563</v>
      </c>
      <c r="G93" s="109"/>
      <c r="H93" s="109"/>
      <c r="I93" s="201" t="s">
        <v>342</v>
      </c>
      <c r="J93" s="201">
        <v>1</v>
      </c>
      <c r="K93" s="107" t="s">
        <v>606</v>
      </c>
      <c r="L93" s="107" t="s">
        <v>607</v>
      </c>
      <c r="M93" s="107" t="s">
        <v>608</v>
      </c>
      <c r="N93" s="84" t="s">
        <v>29</v>
      </c>
      <c r="O93" s="21"/>
      <c r="P93" s="20" t="s">
        <v>41</v>
      </c>
      <c r="Q93" s="20"/>
      <c r="R93" s="20"/>
      <c r="S93" s="21" t="s">
        <v>969</v>
      </c>
      <c r="T93" s="20"/>
      <c r="U93" s="26">
        <v>7</v>
      </c>
      <c r="V93" s="26">
        <v>0</v>
      </c>
      <c r="W93" s="26">
        <v>1</v>
      </c>
      <c r="X93" s="20" t="s">
        <v>29</v>
      </c>
      <c r="Y93" s="20"/>
      <c r="Z93" s="82" t="s">
        <v>686</v>
      </c>
      <c r="AA93" s="83" t="s">
        <v>687</v>
      </c>
      <c r="AB93" s="135"/>
      <c r="AC93" s="135"/>
      <c r="AD93" s="24"/>
      <c r="AE93" s="97"/>
      <c r="AF93" s="97"/>
      <c r="AG93" s="136"/>
      <c r="AL93" s="130"/>
    </row>
    <row r="94" spans="1:38" s="134" customFormat="1" ht="63.75">
      <c r="A94" s="184">
        <v>72</v>
      </c>
      <c r="B94" s="109" t="s">
        <v>106</v>
      </c>
      <c r="C94" s="109"/>
      <c r="D94" s="109" t="s">
        <v>609</v>
      </c>
      <c r="E94" s="109">
        <v>3</v>
      </c>
      <c r="F94" s="109" t="s">
        <v>563</v>
      </c>
      <c r="G94" s="109"/>
      <c r="H94" s="109"/>
      <c r="I94" s="201" t="s">
        <v>342</v>
      </c>
      <c r="J94" s="201">
        <v>1</v>
      </c>
      <c r="K94" s="107" t="s">
        <v>610</v>
      </c>
      <c r="L94" s="107" t="s">
        <v>611</v>
      </c>
      <c r="M94" s="107"/>
      <c r="N94" s="84"/>
      <c r="O94" s="21"/>
      <c r="P94" s="20"/>
      <c r="Q94" s="20"/>
      <c r="R94" s="20"/>
      <c r="S94" s="21" t="s">
        <v>920</v>
      </c>
      <c r="T94" s="20"/>
      <c r="U94" s="26"/>
      <c r="V94" s="26"/>
      <c r="W94" s="26"/>
      <c r="X94" s="20" t="s">
        <v>942</v>
      </c>
      <c r="Y94" s="20"/>
      <c r="Z94" s="82" t="s">
        <v>686</v>
      </c>
      <c r="AA94" s="83" t="s">
        <v>687</v>
      </c>
      <c r="AB94" s="135"/>
      <c r="AC94" s="135"/>
      <c r="AD94" s="24"/>
      <c r="AE94" s="97"/>
      <c r="AF94" s="97"/>
      <c r="AG94" s="136" t="str">
        <f>S94</f>
        <v>See # 42</v>
      </c>
      <c r="AL94" s="130"/>
    </row>
    <row r="95" spans="1:38" s="134" customFormat="1" ht="63.75">
      <c r="A95" s="184">
        <v>58</v>
      </c>
      <c r="B95" s="109" t="s">
        <v>106</v>
      </c>
      <c r="C95" s="109"/>
      <c r="D95" s="109"/>
      <c r="E95" s="109">
        <v>3</v>
      </c>
      <c r="F95" s="109" t="s">
        <v>804</v>
      </c>
      <c r="G95" s="109"/>
      <c r="H95" s="109"/>
      <c r="I95" s="201" t="s">
        <v>239</v>
      </c>
      <c r="J95" s="201">
        <v>1</v>
      </c>
      <c r="K95" s="107" t="s">
        <v>362</v>
      </c>
      <c r="L95" s="107" t="s">
        <v>287</v>
      </c>
      <c r="M95" s="107" t="s">
        <v>361</v>
      </c>
      <c r="N95" s="84"/>
      <c r="O95" s="21"/>
      <c r="P95" s="20" t="s">
        <v>41</v>
      </c>
      <c r="Q95" s="20"/>
      <c r="R95" s="20"/>
      <c r="S95" s="21" t="s">
        <v>963</v>
      </c>
      <c r="T95" s="20"/>
      <c r="U95" s="26">
        <v>8</v>
      </c>
      <c r="V95" s="26">
        <v>2</v>
      </c>
      <c r="W95" s="26">
        <v>1</v>
      </c>
      <c r="X95" s="20" t="s">
        <v>29</v>
      </c>
      <c r="Y95" s="20"/>
      <c r="Z95" s="82" t="s">
        <v>237</v>
      </c>
      <c r="AA95" s="83" t="s">
        <v>238</v>
      </c>
      <c r="AB95" s="131"/>
      <c r="AC95" s="131"/>
      <c r="AD95" s="24"/>
      <c r="AE95" s="97"/>
      <c r="AF95" s="97"/>
      <c r="AG95" s="136"/>
      <c r="AL95" s="130"/>
    </row>
    <row r="96" spans="1:38" s="134" customFormat="1" ht="212.1" customHeight="1">
      <c r="A96" s="184">
        <v>59</v>
      </c>
      <c r="B96" s="109" t="s">
        <v>106</v>
      </c>
      <c r="C96" s="109"/>
      <c r="D96" s="109"/>
      <c r="E96" s="109">
        <v>3</v>
      </c>
      <c r="F96" s="109" t="s">
        <v>804</v>
      </c>
      <c r="G96" s="109"/>
      <c r="H96" s="109"/>
      <c r="I96" s="201" t="s">
        <v>239</v>
      </c>
      <c r="J96" s="201">
        <v>1</v>
      </c>
      <c r="K96" s="107" t="s">
        <v>295</v>
      </c>
      <c r="L96" s="107" t="s">
        <v>287</v>
      </c>
      <c r="M96" s="107" t="s">
        <v>361</v>
      </c>
      <c r="N96" s="84"/>
      <c r="O96" s="21"/>
      <c r="P96" s="20" t="s">
        <v>41</v>
      </c>
      <c r="Q96" s="20"/>
      <c r="R96" s="20"/>
      <c r="S96" s="21" t="s">
        <v>963</v>
      </c>
      <c r="T96" s="20"/>
      <c r="U96" s="26">
        <v>8</v>
      </c>
      <c r="V96" s="26">
        <v>2</v>
      </c>
      <c r="W96" s="26">
        <v>1</v>
      </c>
      <c r="X96" s="20" t="s">
        <v>29</v>
      </c>
      <c r="Y96" s="20"/>
      <c r="Z96" s="82" t="s">
        <v>237</v>
      </c>
      <c r="AA96" s="83" t="s">
        <v>238</v>
      </c>
      <c r="AB96" s="131"/>
      <c r="AC96" s="131"/>
      <c r="AD96" s="24"/>
      <c r="AE96" s="97"/>
      <c r="AF96" s="97"/>
      <c r="AG96" s="136"/>
      <c r="AI96" s="130"/>
      <c r="AL96" s="130"/>
    </row>
    <row r="97" spans="1:38" s="134" customFormat="1" ht="63.75">
      <c r="A97" s="184">
        <v>60</v>
      </c>
      <c r="B97" s="109" t="s">
        <v>106</v>
      </c>
      <c r="C97" s="109"/>
      <c r="D97" s="109"/>
      <c r="E97" s="109">
        <v>3</v>
      </c>
      <c r="F97" s="109" t="s">
        <v>804</v>
      </c>
      <c r="G97" s="109"/>
      <c r="H97" s="109"/>
      <c r="I97" s="201" t="s">
        <v>239</v>
      </c>
      <c r="J97" s="201">
        <v>1</v>
      </c>
      <c r="K97" s="107" t="s">
        <v>296</v>
      </c>
      <c r="L97" s="107" t="s">
        <v>287</v>
      </c>
      <c r="M97" s="107" t="s">
        <v>361</v>
      </c>
      <c r="N97" s="84"/>
      <c r="O97" s="21"/>
      <c r="P97" s="20" t="s">
        <v>41</v>
      </c>
      <c r="Q97" s="20"/>
      <c r="R97" s="20"/>
      <c r="S97" s="21" t="s">
        <v>963</v>
      </c>
      <c r="T97" s="20"/>
      <c r="U97" s="26">
        <v>8</v>
      </c>
      <c r="V97" s="26">
        <v>2</v>
      </c>
      <c r="W97" s="26">
        <v>1</v>
      </c>
      <c r="X97" s="20" t="s">
        <v>29</v>
      </c>
      <c r="Y97" s="20"/>
      <c r="Z97" s="82" t="s">
        <v>237</v>
      </c>
      <c r="AA97" s="83" t="s">
        <v>238</v>
      </c>
      <c r="AB97" s="131"/>
      <c r="AC97" s="131"/>
      <c r="AD97" s="24"/>
      <c r="AE97" s="97"/>
      <c r="AF97" s="97"/>
      <c r="AG97" s="133"/>
      <c r="AI97" s="130"/>
      <c r="AL97" s="130"/>
    </row>
    <row r="98" spans="1:38" s="134" customFormat="1" ht="63.75">
      <c r="A98" s="184">
        <v>76</v>
      </c>
      <c r="B98" s="109" t="s">
        <v>106</v>
      </c>
      <c r="C98" s="109"/>
      <c r="D98" s="109"/>
      <c r="E98" s="109">
        <v>4</v>
      </c>
      <c r="F98" s="109" t="s">
        <v>753</v>
      </c>
      <c r="G98" s="109"/>
      <c r="H98" s="109"/>
      <c r="I98" s="170" t="s">
        <v>279</v>
      </c>
      <c r="J98" s="170">
        <v>1</v>
      </c>
      <c r="K98" s="107"/>
      <c r="L98" s="107"/>
      <c r="M98" s="107" t="s">
        <v>397</v>
      </c>
      <c r="N98" s="84"/>
      <c r="O98" s="21"/>
      <c r="P98" s="20"/>
      <c r="Q98" s="20"/>
      <c r="R98" s="20"/>
      <c r="S98" s="21" t="s">
        <v>3</v>
      </c>
      <c r="T98" s="20"/>
      <c r="U98" s="26"/>
      <c r="V98" s="26"/>
      <c r="W98" s="26"/>
      <c r="X98" s="20" t="s">
        <v>29</v>
      </c>
      <c r="Y98" s="20"/>
      <c r="Z98" s="82" t="s">
        <v>237</v>
      </c>
      <c r="AA98" s="83" t="s">
        <v>238</v>
      </c>
      <c r="AB98" s="135"/>
      <c r="AC98" s="135"/>
      <c r="AD98" s="24"/>
      <c r="AE98" s="97"/>
      <c r="AF98" s="97"/>
      <c r="AG98" s="136"/>
      <c r="AI98" s="130"/>
      <c r="AL98" s="130"/>
    </row>
    <row r="99" spans="1:38" s="134" customFormat="1" ht="116.1" customHeight="1">
      <c r="A99" s="184">
        <v>61</v>
      </c>
      <c r="B99" s="109" t="s">
        <v>106</v>
      </c>
      <c r="C99" s="109"/>
      <c r="D99" s="109" t="s">
        <v>662</v>
      </c>
      <c r="E99" s="109">
        <v>3</v>
      </c>
      <c r="F99" s="109" t="s">
        <v>663</v>
      </c>
      <c r="G99" s="109"/>
      <c r="H99" s="109"/>
      <c r="I99" s="201" t="s">
        <v>239</v>
      </c>
      <c r="J99" s="201">
        <v>1</v>
      </c>
      <c r="K99" s="107" t="s">
        <v>657</v>
      </c>
      <c r="L99" s="107" t="s">
        <v>664</v>
      </c>
      <c r="M99" s="107" t="s">
        <v>665</v>
      </c>
      <c r="N99" s="84"/>
      <c r="O99" s="21"/>
      <c r="P99" s="20" t="s">
        <v>41</v>
      </c>
      <c r="Q99" s="20"/>
      <c r="R99" s="20"/>
      <c r="S99" s="21" t="s">
        <v>964</v>
      </c>
      <c r="T99" s="20"/>
      <c r="U99" s="26">
        <v>11</v>
      </c>
      <c r="V99" s="26">
        <v>0</v>
      </c>
      <c r="W99" s="26">
        <v>0</v>
      </c>
      <c r="X99" s="20" t="s">
        <v>29</v>
      </c>
      <c r="Y99" s="20"/>
      <c r="Z99" s="82" t="s">
        <v>686</v>
      </c>
      <c r="AA99" s="83" t="s">
        <v>687</v>
      </c>
      <c r="AB99" s="135"/>
      <c r="AC99" s="135"/>
      <c r="AD99" s="24"/>
      <c r="AE99" s="97"/>
      <c r="AF99" s="97"/>
      <c r="AG99" s="133"/>
      <c r="AI99" s="130"/>
      <c r="AL99" s="130"/>
    </row>
    <row r="100" spans="1:38" s="134" customFormat="1" ht="102">
      <c r="A100" s="184">
        <v>62</v>
      </c>
      <c r="B100" s="109" t="s">
        <v>106</v>
      </c>
      <c r="C100" s="109"/>
      <c r="D100" s="109" t="s">
        <v>666</v>
      </c>
      <c r="E100" s="109">
        <v>3</v>
      </c>
      <c r="F100" s="109" t="s">
        <v>667</v>
      </c>
      <c r="G100" s="109"/>
      <c r="H100" s="109"/>
      <c r="I100" s="201" t="s">
        <v>239</v>
      </c>
      <c r="J100" s="201">
        <v>1</v>
      </c>
      <c r="K100" s="107" t="s">
        <v>657</v>
      </c>
      <c r="L100" s="107" t="s">
        <v>658</v>
      </c>
      <c r="M100" s="107" t="s">
        <v>668</v>
      </c>
      <c r="N100" s="84"/>
      <c r="O100" s="21"/>
      <c r="P100" s="20" t="s">
        <v>42</v>
      </c>
      <c r="Q100" s="20"/>
      <c r="R100" s="20"/>
      <c r="S100" s="21" t="s">
        <v>965</v>
      </c>
      <c r="T100" s="20"/>
      <c r="U100" s="26">
        <v>10</v>
      </c>
      <c r="V100" s="26">
        <v>0</v>
      </c>
      <c r="W100" s="26">
        <v>1</v>
      </c>
      <c r="X100" s="20" t="s">
        <v>29</v>
      </c>
      <c r="Y100" s="20"/>
      <c r="Z100" s="82" t="s">
        <v>686</v>
      </c>
      <c r="AA100" s="83" t="s">
        <v>687</v>
      </c>
      <c r="AB100" s="135"/>
      <c r="AC100" s="135"/>
      <c r="AD100" s="24"/>
      <c r="AE100" s="97"/>
      <c r="AF100" s="97"/>
      <c r="AG100" s="133"/>
      <c r="AI100" s="130"/>
      <c r="AL100" s="130"/>
    </row>
    <row r="101" spans="1:38" s="134" customFormat="1" ht="63.75">
      <c r="A101" s="184">
        <v>63</v>
      </c>
      <c r="B101" s="109" t="s">
        <v>106</v>
      </c>
      <c r="C101" s="109"/>
      <c r="D101" s="109"/>
      <c r="E101" s="109">
        <v>3</v>
      </c>
      <c r="F101" s="109" t="s">
        <v>667</v>
      </c>
      <c r="G101" s="109"/>
      <c r="H101" s="109"/>
      <c r="I101" s="201" t="s">
        <v>239</v>
      </c>
      <c r="J101" s="201">
        <v>1</v>
      </c>
      <c r="K101" s="107" t="s">
        <v>290</v>
      </c>
      <c r="L101" s="107" t="s">
        <v>287</v>
      </c>
      <c r="M101" s="107" t="s">
        <v>361</v>
      </c>
      <c r="N101" s="84"/>
      <c r="O101" s="21"/>
      <c r="P101" s="20" t="s">
        <v>41</v>
      </c>
      <c r="Q101" s="20"/>
      <c r="R101" s="20"/>
      <c r="S101" s="21" t="s">
        <v>963</v>
      </c>
      <c r="T101" s="20"/>
      <c r="U101" s="26">
        <v>8</v>
      </c>
      <c r="V101" s="26">
        <v>2</v>
      </c>
      <c r="W101" s="26">
        <v>1</v>
      </c>
      <c r="X101" s="20" t="s">
        <v>29</v>
      </c>
      <c r="Y101" s="20"/>
      <c r="Z101" s="82" t="s">
        <v>237</v>
      </c>
      <c r="AA101" s="83" t="s">
        <v>238</v>
      </c>
      <c r="AB101" s="131"/>
      <c r="AC101" s="131"/>
      <c r="AD101" s="24"/>
      <c r="AE101" s="97"/>
      <c r="AF101" s="97"/>
      <c r="AG101" s="136"/>
      <c r="AI101" s="130"/>
      <c r="AL101" s="130"/>
    </row>
    <row r="102" spans="1:38" s="134" customFormat="1" ht="63.75">
      <c r="A102" s="184">
        <v>64</v>
      </c>
      <c r="B102" s="109" t="s">
        <v>106</v>
      </c>
      <c r="C102" s="109"/>
      <c r="D102" s="109"/>
      <c r="E102" s="109">
        <v>3</v>
      </c>
      <c r="F102" s="109" t="s">
        <v>667</v>
      </c>
      <c r="G102" s="109"/>
      <c r="H102" s="109"/>
      <c r="I102" s="201" t="s">
        <v>239</v>
      </c>
      <c r="J102" s="201">
        <v>1</v>
      </c>
      <c r="K102" s="107" t="s">
        <v>291</v>
      </c>
      <c r="L102" s="107" t="s">
        <v>287</v>
      </c>
      <c r="M102" s="107" t="s">
        <v>361</v>
      </c>
      <c r="N102" s="84"/>
      <c r="O102" s="21"/>
      <c r="P102" s="20" t="s">
        <v>41</v>
      </c>
      <c r="Q102" s="20"/>
      <c r="R102" s="20"/>
      <c r="S102" s="21" t="s">
        <v>963</v>
      </c>
      <c r="T102" s="20"/>
      <c r="U102" s="26">
        <v>8</v>
      </c>
      <c r="V102" s="26">
        <v>2</v>
      </c>
      <c r="W102" s="26">
        <v>1</v>
      </c>
      <c r="X102" s="20" t="s">
        <v>29</v>
      </c>
      <c r="Y102" s="20"/>
      <c r="Z102" s="82" t="s">
        <v>237</v>
      </c>
      <c r="AA102" s="83" t="s">
        <v>238</v>
      </c>
      <c r="AB102" s="131"/>
      <c r="AC102" s="131"/>
      <c r="AD102" s="24"/>
      <c r="AE102" s="97"/>
      <c r="AF102" s="97"/>
      <c r="AG102" s="136"/>
      <c r="AI102" s="130"/>
      <c r="AL102" s="130"/>
    </row>
    <row r="103" spans="1:38" s="134" customFormat="1" ht="63.75">
      <c r="A103" s="184">
        <v>65</v>
      </c>
      <c r="B103" s="109" t="s">
        <v>106</v>
      </c>
      <c r="C103" s="109"/>
      <c r="D103" s="109"/>
      <c r="E103" s="109">
        <v>3</v>
      </c>
      <c r="F103" s="109" t="s">
        <v>667</v>
      </c>
      <c r="G103" s="109"/>
      <c r="H103" s="109"/>
      <c r="I103" s="201" t="s">
        <v>239</v>
      </c>
      <c r="J103" s="201">
        <v>1</v>
      </c>
      <c r="K103" s="107" t="s">
        <v>292</v>
      </c>
      <c r="L103" s="107" t="s">
        <v>287</v>
      </c>
      <c r="M103" s="107" t="s">
        <v>361</v>
      </c>
      <c r="N103" s="84"/>
      <c r="O103" s="21"/>
      <c r="P103" s="20" t="s">
        <v>41</v>
      </c>
      <c r="Q103" s="20"/>
      <c r="R103" s="20"/>
      <c r="S103" s="21" t="s">
        <v>963</v>
      </c>
      <c r="T103" s="20"/>
      <c r="U103" s="26">
        <v>8</v>
      </c>
      <c r="V103" s="26">
        <v>2</v>
      </c>
      <c r="W103" s="26">
        <v>1</v>
      </c>
      <c r="X103" s="20" t="s">
        <v>29</v>
      </c>
      <c r="Y103" s="20"/>
      <c r="Z103" s="82" t="s">
        <v>237</v>
      </c>
      <c r="AA103" s="83" t="s">
        <v>238</v>
      </c>
      <c r="AB103" s="131"/>
      <c r="AC103" s="131"/>
      <c r="AD103" s="24"/>
      <c r="AE103" s="97"/>
      <c r="AF103" s="97"/>
      <c r="AG103" s="136"/>
      <c r="AI103" s="130"/>
      <c r="AL103" s="130"/>
    </row>
    <row r="104" spans="1:38" s="134" customFormat="1" ht="102">
      <c r="A104" s="184">
        <v>68</v>
      </c>
      <c r="B104" s="109" t="s">
        <v>106</v>
      </c>
      <c r="C104" s="109"/>
      <c r="D104" s="109" t="s">
        <v>669</v>
      </c>
      <c r="E104" s="109">
        <v>3</v>
      </c>
      <c r="F104" s="109" t="s">
        <v>670</v>
      </c>
      <c r="G104" s="109"/>
      <c r="H104" s="109"/>
      <c r="I104" s="201" t="s">
        <v>239</v>
      </c>
      <c r="J104" s="201">
        <v>1</v>
      </c>
      <c r="K104" s="107" t="s">
        <v>657</v>
      </c>
      <c r="L104" s="107" t="s">
        <v>658</v>
      </c>
      <c r="M104" s="107" t="s">
        <v>967</v>
      </c>
      <c r="N104" s="84"/>
      <c r="O104" s="21"/>
      <c r="P104" s="20" t="s">
        <v>41</v>
      </c>
      <c r="Q104" s="20"/>
      <c r="R104" s="20"/>
      <c r="S104" s="21" t="s">
        <v>972</v>
      </c>
      <c r="T104" s="20"/>
      <c r="U104" s="26">
        <v>12</v>
      </c>
      <c r="V104" s="26">
        <v>0</v>
      </c>
      <c r="W104" s="26">
        <v>3</v>
      </c>
      <c r="X104" s="20" t="s">
        <v>29</v>
      </c>
      <c r="Y104" s="20"/>
      <c r="Z104" s="82" t="s">
        <v>686</v>
      </c>
      <c r="AA104" s="83" t="s">
        <v>687</v>
      </c>
      <c r="AB104" s="135"/>
      <c r="AC104" s="135"/>
      <c r="AD104" s="24"/>
      <c r="AE104" s="97"/>
      <c r="AF104" s="97"/>
      <c r="AG104" s="133"/>
      <c r="AI104" s="130"/>
      <c r="AL104" s="130"/>
    </row>
    <row r="105" spans="1:38" s="134" customFormat="1" ht="165.75">
      <c r="A105" s="184">
        <v>70</v>
      </c>
      <c r="B105" s="109" t="s">
        <v>106</v>
      </c>
      <c r="C105" s="109"/>
      <c r="D105" s="109" t="s">
        <v>557</v>
      </c>
      <c r="E105" s="109">
        <v>3</v>
      </c>
      <c r="F105" s="109" t="s">
        <v>558</v>
      </c>
      <c r="G105" s="109"/>
      <c r="H105" s="109"/>
      <c r="I105" s="201" t="s">
        <v>239</v>
      </c>
      <c r="J105" s="201">
        <v>1</v>
      </c>
      <c r="K105" s="107" t="s">
        <v>559</v>
      </c>
      <c r="L105" s="107" t="s">
        <v>560</v>
      </c>
      <c r="M105" s="107" t="s">
        <v>561</v>
      </c>
      <c r="N105" s="84"/>
      <c r="O105" s="21"/>
      <c r="P105" s="20" t="s">
        <v>42</v>
      </c>
      <c r="Q105" s="20"/>
      <c r="R105" s="20"/>
      <c r="S105" s="21" t="s">
        <v>968</v>
      </c>
      <c r="T105" s="20"/>
      <c r="U105" s="26">
        <v>7</v>
      </c>
      <c r="V105" s="26">
        <v>0</v>
      </c>
      <c r="W105" s="26">
        <v>1</v>
      </c>
      <c r="X105" s="20" t="s">
        <v>29</v>
      </c>
      <c r="Y105" s="20"/>
      <c r="Z105" s="82" t="s">
        <v>686</v>
      </c>
      <c r="AA105" s="83" t="s">
        <v>687</v>
      </c>
      <c r="AB105" s="135"/>
      <c r="AC105" s="135"/>
      <c r="AD105" s="24"/>
      <c r="AE105" s="97"/>
      <c r="AF105" s="97"/>
      <c r="AG105" s="136"/>
      <c r="AI105" s="130"/>
      <c r="AL105" s="130"/>
    </row>
    <row r="106" spans="1:38" s="134" customFormat="1" ht="191.25">
      <c r="A106" s="184">
        <v>73</v>
      </c>
      <c r="B106" s="109" t="s">
        <v>106</v>
      </c>
      <c r="C106" s="109"/>
      <c r="D106" s="109"/>
      <c r="E106" s="109">
        <v>4</v>
      </c>
      <c r="F106" s="109" t="s">
        <v>753</v>
      </c>
      <c r="G106" s="109"/>
      <c r="H106" s="109"/>
      <c r="I106" s="201" t="s">
        <v>239</v>
      </c>
      <c r="J106" s="201">
        <v>1</v>
      </c>
      <c r="K106" s="107"/>
      <c r="L106" s="107"/>
      <c r="M106" s="107" t="s">
        <v>278</v>
      </c>
      <c r="N106" s="84"/>
      <c r="O106" s="21"/>
      <c r="P106" s="20"/>
      <c r="Q106" s="20"/>
      <c r="R106" s="20"/>
      <c r="S106" s="21" t="s">
        <v>1006</v>
      </c>
      <c r="T106" s="20" t="s">
        <v>1039</v>
      </c>
      <c r="U106" s="26" t="s">
        <v>1009</v>
      </c>
      <c r="V106" s="26" t="s">
        <v>1007</v>
      </c>
      <c r="W106" s="26" t="s">
        <v>1008</v>
      </c>
      <c r="X106" s="20"/>
      <c r="Y106" s="20"/>
      <c r="Z106" s="82" t="s">
        <v>237</v>
      </c>
      <c r="AA106" s="83" t="s">
        <v>238</v>
      </c>
      <c r="AB106" s="131"/>
      <c r="AC106" s="131"/>
      <c r="AD106" s="24"/>
      <c r="AE106" s="97"/>
      <c r="AF106" s="97"/>
      <c r="AG106" s="136"/>
      <c r="AI106" s="130"/>
      <c r="AL106" s="130"/>
    </row>
    <row r="107" spans="1:38" s="134" customFormat="1" ht="76.5">
      <c r="A107" s="184">
        <v>74</v>
      </c>
      <c r="B107" s="109" t="s">
        <v>106</v>
      </c>
      <c r="C107" s="109"/>
      <c r="D107" s="109"/>
      <c r="E107" s="109">
        <v>4</v>
      </c>
      <c r="F107" s="109" t="s">
        <v>753</v>
      </c>
      <c r="G107" s="109"/>
      <c r="H107" s="109"/>
      <c r="I107" s="200" t="s">
        <v>239</v>
      </c>
      <c r="J107" s="200"/>
      <c r="K107" s="107"/>
      <c r="L107" s="107"/>
      <c r="M107" s="107" t="s">
        <v>294</v>
      </c>
      <c r="N107" s="84"/>
      <c r="O107" s="21"/>
      <c r="P107" s="20"/>
      <c r="Q107" s="20"/>
      <c r="R107" s="20"/>
      <c r="S107" s="21" t="s">
        <v>970</v>
      </c>
      <c r="T107" s="20"/>
      <c r="U107" s="26"/>
      <c r="V107" s="26"/>
      <c r="W107" s="26"/>
      <c r="X107" s="20"/>
      <c r="Y107" s="20"/>
      <c r="Z107" s="82" t="s">
        <v>237</v>
      </c>
      <c r="AA107" s="83" t="s">
        <v>238</v>
      </c>
      <c r="AB107" s="135"/>
      <c r="AC107" s="135"/>
      <c r="AD107" s="24"/>
      <c r="AE107" s="97"/>
      <c r="AF107" s="97"/>
      <c r="AG107" s="136"/>
      <c r="AI107" s="137"/>
      <c r="AL107" s="130"/>
    </row>
    <row r="108" spans="1:38" ht="153">
      <c r="A108" s="184">
        <v>86</v>
      </c>
      <c r="B108" s="109" t="s">
        <v>106</v>
      </c>
      <c r="C108" s="109"/>
      <c r="D108" s="109"/>
      <c r="E108" s="109">
        <v>4</v>
      </c>
      <c r="F108" s="109" t="s">
        <v>775</v>
      </c>
      <c r="G108" s="109"/>
      <c r="H108" s="109"/>
      <c r="I108" s="200" t="s">
        <v>371</v>
      </c>
      <c r="J108" s="200"/>
      <c r="K108" s="107"/>
      <c r="L108" s="107"/>
      <c r="M108" s="107" t="s">
        <v>372</v>
      </c>
      <c r="N108" s="84"/>
      <c r="O108" s="21"/>
      <c r="P108" s="20"/>
      <c r="Q108" s="20"/>
      <c r="R108" s="20"/>
      <c r="S108" s="21"/>
      <c r="T108" s="20"/>
      <c r="U108" s="26"/>
      <c r="V108" s="26"/>
      <c r="W108" s="26"/>
      <c r="X108" s="20"/>
      <c r="Y108" s="20"/>
      <c r="Z108" s="82" t="s">
        <v>415</v>
      </c>
      <c r="AA108" s="83" t="e">
        <f>[3]Submitter!$F$6</f>
        <v>#REF!</v>
      </c>
      <c r="AB108" s="131"/>
      <c r="AC108" s="131"/>
      <c r="AD108" s="24"/>
      <c r="AE108" s="97"/>
      <c r="AF108" s="97"/>
      <c r="AG108" s="136"/>
      <c r="AL108" s="130"/>
    </row>
    <row r="109" spans="1:38" ht="76.5">
      <c r="A109" s="184">
        <v>75</v>
      </c>
      <c r="B109" s="109" t="s">
        <v>106</v>
      </c>
      <c r="C109" s="109"/>
      <c r="D109" s="109"/>
      <c r="E109" s="109">
        <v>4</v>
      </c>
      <c r="F109" s="109" t="s">
        <v>753</v>
      </c>
      <c r="G109" s="109"/>
      <c r="H109" s="109"/>
      <c r="I109" s="201" t="s">
        <v>239</v>
      </c>
      <c r="J109" s="201">
        <v>1</v>
      </c>
      <c r="K109" s="107" t="s">
        <v>243</v>
      </c>
      <c r="L109" s="107" t="s">
        <v>286</v>
      </c>
      <c r="M109" s="107" t="s">
        <v>242</v>
      </c>
      <c r="N109" s="84"/>
      <c r="O109" s="21"/>
      <c r="P109" s="20" t="s">
        <v>41</v>
      </c>
      <c r="Q109" s="20"/>
      <c r="R109" s="20"/>
      <c r="S109" s="21" t="s">
        <v>971</v>
      </c>
      <c r="T109" s="20"/>
      <c r="U109" s="26">
        <v>8</v>
      </c>
      <c r="V109" s="26">
        <v>0</v>
      </c>
      <c r="W109" s="26">
        <v>0</v>
      </c>
      <c r="X109" s="20" t="s">
        <v>29</v>
      </c>
      <c r="Y109" s="20"/>
      <c r="Z109" s="82" t="s">
        <v>237</v>
      </c>
      <c r="AA109" s="83" t="s">
        <v>238</v>
      </c>
      <c r="AB109" s="135"/>
      <c r="AC109" s="135"/>
      <c r="AD109" s="24"/>
      <c r="AE109" s="97"/>
      <c r="AF109" s="97"/>
      <c r="AG109" s="136"/>
      <c r="AL109" s="130"/>
    </row>
    <row r="110" spans="1:38" s="134" customFormat="1" ht="102">
      <c r="A110" s="184">
        <v>77</v>
      </c>
      <c r="B110" s="109" t="s">
        <v>106</v>
      </c>
      <c r="C110" s="109"/>
      <c r="D110" s="109"/>
      <c r="E110" s="109">
        <v>4</v>
      </c>
      <c r="F110" s="109" t="s">
        <v>753</v>
      </c>
      <c r="G110" s="109"/>
      <c r="H110" s="109"/>
      <c r="I110" s="220" t="s">
        <v>239</v>
      </c>
      <c r="J110" s="170">
        <v>1</v>
      </c>
      <c r="K110" s="107"/>
      <c r="L110" s="107"/>
      <c r="M110" s="107" t="s">
        <v>355</v>
      </c>
      <c r="N110" s="84"/>
      <c r="O110" s="21"/>
      <c r="P110" s="20"/>
      <c r="Q110" s="20" t="s">
        <v>905</v>
      </c>
      <c r="R110" s="20"/>
      <c r="S110" s="21"/>
      <c r="T110" s="20"/>
      <c r="U110" s="26"/>
      <c r="V110" s="26"/>
      <c r="W110" s="26"/>
      <c r="X110" s="20"/>
      <c r="Y110" s="20"/>
      <c r="Z110" s="82" t="s">
        <v>237</v>
      </c>
      <c r="AA110" s="83" t="s">
        <v>238</v>
      </c>
      <c r="AB110" s="135"/>
      <c r="AC110" s="135"/>
      <c r="AD110" s="24"/>
      <c r="AE110" s="97"/>
      <c r="AF110" s="97"/>
      <c r="AG110" s="136"/>
    </row>
    <row r="111" spans="1:38" s="134" customFormat="1" ht="63.75">
      <c r="A111" s="184">
        <v>88</v>
      </c>
      <c r="B111" s="109" t="s">
        <v>106</v>
      </c>
      <c r="C111" s="109"/>
      <c r="D111" s="109"/>
      <c r="E111" s="109">
        <v>4</v>
      </c>
      <c r="F111" s="109" t="s">
        <v>755</v>
      </c>
      <c r="G111" s="109"/>
      <c r="H111" s="109"/>
      <c r="I111" s="170" t="s">
        <v>279</v>
      </c>
      <c r="J111" s="170">
        <v>1</v>
      </c>
      <c r="K111" s="107" t="s">
        <v>495</v>
      </c>
      <c r="L111" s="107" t="s">
        <v>496</v>
      </c>
      <c r="M111" s="107" t="s">
        <v>497</v>
      </c>
      <c r="N111" s="84"/>
      <c r="O111" s="21"/>
      <c r="P111" s="20"/>
      <c r="Q111" s="20"/>
      <c r="R111" s="20"/>
      <c r="S111" s="21"/>
      <c r="T111" s="20"/>
      <c r="U111" s="26"/>
      <c r="V111" s="26"/>
      <c r="W111" s="26"/>
      <c r="X111" s="20" t="s">
        <v>29</v>
      </c>
      <c r="Y111" s="20"/>
      <c r="Z111" s="82" t="s">
        <v>545</v>
      </c>
      <c r="AA111" s="83" t="s">
        <v>546</v>
      </c>
      <c r="AB111" s="131" t="s">
        <v>466</v>
      </c>
      <c r="AC111" s="132" t="s">
        <v>467</v>
      </c>
      <c r="AD111" s="24"/>
      <c r="AE111" s="97"/>
      <c r="AF111" s="97"/>
      <c r="AG111" s="136"/>
    </row>
    <row r="112" spans="1:38" s="134" customFormat="1" ht="114.75">
      <c r="A112" s="184">
        <v>78</v>
      </c>
      <c r="B112" s="109" t="s">
        <v>106</v>
      </c>
      <c r="C112" s="109"/>
      <c r="D112" s="109"/>
      <c r="E112" s="109">
        <v>4</v>
      </c>
      <c r="F112" s="109" t="s">
        <v>753</v>
      </c>
      <c r="G112" s="109"/>
      <c r="H112" s="109"/>
      <c r="I112" s="201" t="s">
        <v>239</v>
      </c>
      <c r="J112" s="201">
        <v>1</v>
      </c>
      <c r="K112" s="107" t="s">
        <v>348</v>
      </c>
      <c r="L112" s="107" t="s">
        <v>349</v>
      </c>
      <c r="M112" s="107" t="s">
        <v>350</v>
      </c>
      <c r="N112" s="84" t="s">
        <v>29</v>
      </c>
      <c r="O112" s="21"/>
      <c r="P112" s="20" t="s">
        <v>42</v>
      </c>
      <c r="Q112" s="20"/>
      <c r="R112" s="20"/>
      <c r="S112" s="21" t="s">
        <v>975</v>
      </c>
      <c r="T112" s="20"/>
      <c r="U112" s="26">
        <v>12</v>
      </c>
      <c r="V112" s="26">
        <v>0</v>
      </c>
      <c r="W112" s="26">
        <v>4</v>
      </c>
      <c r="X112" s="20" t="s">
        <v>29</v>
      </c>
      <c r="Y112" s="20"/>
      <c r="Z112" s="82" t="s">
        <v>412</v>
      </c>
      <c r="AA112" s="83" t="s">
        <v>413</v>
      </c>
      <c r="AB112" s="131"/>
      <c r="AC112" s="131"/>
      <c r="AD112" s="24"/>
      <c r="AE112" s="97"/>
      <c r="AF112" s="97"/>
      <c r="AG112" s="133"/>
    </row>
    <row r="113" spans="1:99" s="134" customFormat="1" ht="89.25">
      <c r="A113" s="184">
        <v>90</v>
      </c>
      <c r="B113" s="109" t="s">
        <v>106</v>
      </c>
      <c r="C113" s="109"/>
      <c r="D113" s="109" t="s">
        <v>542</v>
      </c>
      <c r="E113" s="109">
        <v>4</v>
      </c>
      <c r="F113" s="109" t="s">
        <v>356</v>
      </c>
      <c r="G113" s="109"/>
      <c r="H113" s="109"/>
      <c r="I113" s="200" t="s">
        <v>342</v>
      </c>
      <c r="J113" s="200"/>
      <c r="K113" s="107"/>
      <c r="L113" s="107" t="s">
        <v>543</v>
      </c>
      <c r="M113" s="107" t="s">
        <v>568</v>
      </c>
      <c r="N113" s="84"/>
      <c r="O113" s="21"/>
      <c r="P113" s="20"/>
      <c r="Q113" s="20"/>
      <c r="R113" s="20"/>
      <c r="S113" s="21"/>
      <c r="T113" s="20"/>
      <c r="U113" s="26"/>
      <c r="V113" s="26"/>
      <c r="W113" s="26"/>
      <c r="X113" s="20"/>
      <c r="Y113" s="20"/>
      <c r="Z113" s="82" t="s">
        <v>686</v>
      </c>
      <c r="AA113" s="83" t="s">
        <v>687</v>
      </c>
      <c r="AB113" s="131"/>
      <c r="AC113" s="131"/>
      <c r="AD113" s="24"/>
      <c r="AE113" s="97"/>
      <c r="AF113" s="97"/>
      <c r="AG113" s="133"/>
    </row>
    <row r="114" spans="1:99" ht="204">
      <c r="A114" s="184">
        <v>91</v>
      </c>
      <c r="B114" s="109" t="s">
        <v>106</v>
      </c>
      <c r="C114" s="109"/>
      <c r="D114" s="109" t="s">
        <v>569</v>
      </c>
      <c r="E114" s="109">
        <v>4</v>
      </c>
      <c r="F114" s="109" t="s">
        <v>356</v>
      </c>
      <c r="G114" s="109"/>
      <c r="H114" s="109"/>
      <c r="I114" s="200" t="s">
        <v>342</v>
      </c>
      <c r="J114" s="200"/>
      <c r="K114" s="107" t="s">
        <v>570</v>
      </c>
      <c r="L114" s="107" t="s">
        <v>623</v>
      </c>
      <c r="M114" s="107"/>
      <c r="N114" s="84"/>
      <c r="O114" s="21"/>
      <c r="P114" s="20"/>
      <c r="Q114" s="20"/>
      <c r="R114" s="20"/>
      <c r="S114" s="21"/>
      <c r="T114" s="20"/>
      <c r="U114" s="26"/>
      <c r="V114" s="26"/>
      <c r="W114" s="26"/>
      <c r="X114" s="20"/>
      <c r="Y114" s="20"/>
      <c r="Z114" s="82" t="s">
        <v>686</v>
      </c>
      <c r="AA114" s="83" t="s">
        <v>687</v>
      </c>
      <c r="AB114" s="135"/>
      <c r="AC114" s="135"/>
      <c r="AD114" s="24"/>
      <c r="AE114" s="97"/>
      <c r="AF114" s="97"/>
      <c r="AG114" s="136"/>
      <c r="AI114" s="134"/>
      <c r="AJ114" s="134"/>
      <c r="AK114" s="134"/>
      <c r="AL114" s="130"/>
      <c r="AM114" s="134"/>
      <c r="AN114" s="134"/>
      <c r="AO114" s="134"/>
      <c r="AP114" s="134"/>
      <c r="AQ114" s="134"/>
      <c r="AR114" s="134"/>
      <c r="AS114" s="134"/>
      <c r="AT114" s="134"/>
      <c r="AU114" s="134"/>
      <c r="AV114" s="134"/>
      <c r="AW114" s="134"/>
      <c r="AX114" s="134"/>
      <c r="AY114" s="134"/>
      <c r="AZ114" s="134"/>
      <c r="BA114" s="134"/>
      <c r="BB114" s="134"/>
      <c r="BC114" s="134"/>
      <c r="BD114" s="134"/>
      <c r="BE114" s="134"/>
      <c r="BF114" s="134"/>
      <c r="BG114" s="134"/>
      <c r="BH114" s="134"/>
      <c r="BI114" s="134"/>
      <c r="BJ114" s="134"/>
      <c r="BK114" s="134"/>
      <c r="BL114" s="134"/>
      <c r="BM114" s="134"/>
      <c r="BN114" s="134"/>
      <c r="BO114" s="134"/>
      <c r="BP114" s="134"/>
      <c r="BQ114" s="134"/>
      <c r="BR114" s="134"/>
      <c r="BS114" s="134"/>
      <c r="BT114" s="134"/>
      <c r="BU114" s="134"/>
      <c r="BV114" s="134"/>
      <c r="BW114" s="134"/>
      <c r="BX114" s="134"/>
      <c r="BY114" s="134"/>
      <c r="BZ114" s="134"/>
      <c r="CA114" s="134"/>
      <c r="CB114" s="134"/>
      <c r="CC114" s="134"/>
      <c r="CD114" s="134"/>
      <c r="CE114" s="134"/>
      <c r="CF114" s="134"/>
      <c r="CG114" s="134"/>
      <c r="CH114" s="134"/>
      <c r="CI114" s="134"/>
      <c r="CJ114" s="134"/>
      <c r="CK114" s="134"/>
      <c r="CL114" s="134"/>
      <c r="CM114" s="134"/>
      <c r="CN114" s="134"/>
      <c r="CO114" s="134"/>
      <c r="CP114" s="134"/>
      <c r="CQ114" s="134"/>
      <c r="CR114" s="134"/>
      <c r="CS114" s="134"/>
      <c r="CT114" s="134"/>
      <c r="CU114" s="134"/>
    </row>
    <row r="115" spans="1:99" ht="178.5">
      <c r="A115" s="184">
        <v>79</v>
      </c>
      <c r="B115" s="109" t="s">
        <v>106</v>
      </c>
      <c r="C115" s="109"/>
      <c r="D115" s="109"/>
      <c r="E115" s="109">
        <v>4</v>
      </c>
      <c r="F115" s="109" t="s">
        <v>753</v>
      </c>
      <c r="G115" s="109"/>
      <c r="H115" s="109"/>
      <c r="I115" s="201" t="s">
        <v>382</v>
      </c>
      <c r="J115" s="201">
        <v>1</v>
      </c>
      <c r="K115" s="107" t="s">
        <v>351</v>
      </c>
      <c r="L115" s="107" t="s">
        <v>352</v>
      </c>
      <c r="M115" s="107" t="s">
        <v>390</v>
      </c>
      <c r="N115" s="84" t="s">
        <v>29</v>
      </c>
      <c r="O115" s="21"/>
      <c r="P115" s="20" t="s">
        <v>42</v>
      </c>
      <c r="Q115" s="20"/>
      <c r="R115" s="20"/>
      <c r="S115" s="21" t="s">
        <v>975</v>
      </c>
      <c r="T115" s="20"/>
      <c r="U115" s="26"/>
      <c r="V115" s="26"/>
      <c r="W115" s="26"/>
      <c r="X115" s="20" t="s">
        <v>29</v>
      </c>
      <c r="Y115" s="20"/>
      <c r="Z115" s="82" t="s">
        <v>412</v>
      </c>
      <c r="AA115" s="83" t="s">
        <v>413</v>
      </c>
      <c r="AB115" s="131"/>
      <c r="AC115" s="131"/>
      <c r="AD115" s="24"/>
      <c r="AE115" s="97"/>
      <c r="AF115" s="97"/>
      <c r="AG115" s="136" t="s">
        <v>999</v>
      </c>
      <c r="AH115" s="130"/>
      <c r="AI115" s="134"/>
      <c r="AJ115" s="134"/>
      <c r="AK115" s="130"/>
      <c r="AL115" s="139"/>
      <c r="AM115" s="134"/>
      <c r="AN115" s="134"/>
      <c r="AO115" s="134"/>
      <c r="AP115" s="134"/>
      <c r="AQ115" s="134"/>
      <c r="AR115" s="134"/>
      <c r="AS115" s="134"/>
      <c r="AT115" s="134"/>
      <c r="AU115" s="134"/>
      <c r="AV115" s="134"/>
      <c r="AW115" s="134"/>
      <c r="AX115" s="134"/>
      <c r="AY115" s="134"/>
      <c r="AZ115" s="134"/>
      <c r="BA115" s="134"/>
      <c r="BB115" s="134"/>
      <c r="BC115" s="134"/>
      <c r="BD115" s="134"/>
      <c r="BE115" s="134"/>
      <c r="BF115" s="134"/>
      <c r="BG115" s="134"/>
      <c r="BH115" s="134"/>
      <c r="BI115" s="134"/>
      <c r="BJ115" s="134"/>
      <c r="BK115" s="134"/>
      <c r="BL115" s="134"/>
      <c r="BM115" s="134"/>
      <c r="BN115" s="134"/>
      <c r="BO115" s="134"/>
      <c r="BP115" s="134"/>
      <c r="BQ115" s="134"/>
      <c r="BR115" s="134"/>
      <c r="BS115" s="134"/>
      <c r="BT115" s="134"/>
      <c r="BU115" s="134"/>
      <c r="BV115" s="134"/>
      <c r="BW115" s="134"/>
      <c r="BX115" s="134"/>
      <c r="BY115" s="134"/>
      <c r="BZ115" s="134"/>
      <c r="CA115" s="134"/>
      <c r="CB115" s="134"/>
      <c r="CC115" s="134"/>
      <c r="CD115" s="134"/>
      <c r="CE115" s="134"/>
      <c r="CF115" s="134"/>
      <c r="CG115" s="134"/>
      <c r="CH115" s="134"/>
      <c r="CI115" s="134"/>
      <c r="CJ115" s="134"/>
      <c r="CK115" s="134"/>
      <c r="CL115" s="134"/>
      <c r="CM115" s="134"/>
      <c r="CN115" s="134"/>
      <c r="CO115" s="134"/>
      <c r="CP115" s="134"/>
      <c r="CQ115" s="134"/>
      <c r="CR115" s="134"/>
      <c r="CS115" s="134"/>
      <c r="CT115" s="134"/>
      <c r="CU115" s="134"/>
    </row>
    <row r="116" spans="1:99" ht="267.75">
      <c r="A116" s="184">
        <v>93</v>
      </c>
      <c r="B116" s="109" t="s">
        <v>106</v>
      </c>
      <c r="C116" s="109"/>
      <c r="D116" s="109"/>
      <c r="E116" s="109">
        <v>4</v>
      </c>
      <c r="F116" s="109" t="s">
        <v>356</v>
      </c>
      <c r="G116" s="109"/>
      <c r="H116" s="109"/>
      <c r="I116" s="201" t="s">
        <v>371</v>
      </c>
      <c r="J116" s="201">
        <v>1</v>
      </c>
      <c r="K116" s="107" t="s">
        <v>404</v>
      </c>
      <c r="L116" s="107"/>
      <c r="M116" s="107" t="s">
        <v>440</v>
      </c>
      <c r="N116" s="84"/>
      <c r="O116" s="21"/>
      <c r="P116" s="20" t="s">
        <v>17</v>
      </c>
      <c r="Q116" s="20"/>
      <c r="R116" s="20"/>
      <c r="S116" s="21" t="s">
        <v>978</v>
      </c>
      <c r="T116" s="20"/>
      <c r="U116" s="26"/>
      <c r="V116" s="26"/>
      <c r="W116" s="26"/>
      <c r="X116" s="20" t="s">
        <v>32</v>
      </c>
      <c r="Y116" s="20"/>
      <c r="Z116" s="82" t="s">
        <v>545</v>
      </c>
      <c r="AA116" s="83" t="s">
        <v>546</v>
      </c>
      <c r="AB116" s="110" t="s">
        <v>417</v>
      </c>
      <c r="AC116" s="138" t="s">
        <v>418</v>
      </c>
      <c r="AD116" s="24"/>
      <c r="AE116" s="97"/>
      <c r="AF116" s="97"/>
      <c r="AG116" s="136"/>
      <c r="AL116" s="130"/>
    </row>
    <row r="117" spans="1:99" s="134" customFormat="1" ht="165.75">
      <c r="A117" s="184">
        <v>94</v>
      </c>
      <c r="B117" s="109" t="s">
        <v>106</v>
      </c>
      <c r="C117" s="109"/>
      <c r="D117" s="109"/>
      <c r="E117" s="109">
        <v>4</v>
      </c>
      <c r="F117" s="109" t="s">
        <v>356</v>
      </c>
      <c r="G117" s="109"/>
      <c r="H117" s="109"/>
      <c r="I117" s="170" t="s">
        <v>279</v>
      </c>
      <c r="J117" s="170">
        <v>1</v>
      </c>
      <c r="K117" s="107" t="s">
        <v>441</v>
      </c>
      <c r="L117" s="107" t="s">
        <v>425</v>
      </c>
      <c r="M117" s="107" t="s">
        <v>426</v>
      </c>
      <c r="N117" s="84"/>
      <c r="O117" s="21"/>
      <c r="P117" s="20"/>
      <c r="Q117" s="20"/>
      <c r="R117" s="20"/>
      <c r="S117" s="21" t="s">
        <v>2</v>
      </c>
      <c r="T117" s="20"/>
      <c r="U117" s="26"/>
      <c r="V117" s="26"/>
      <c r="W117" s="26"/>
      <c r="X117" s="20" t="s">
        <v>29</v>
      </c>
      <c r="Y117" s="20"/>
      <c r="Z117" s="82" t="s">
        <v>545</v>
      </c>
      <c r="AA117" s="83" t="s">
        <v>546</v>
      </c>
      <c r="AB117" s="110" t="s">
        <v>417</v>
      </c>
      <c r="AC117" s="138" t="s">
        <v>418</v>
      </c>
      <c r="AD117" s="24"/>
      <c r="AE117" s="97"/>
      <c r="AF117" s="97"/>
      <c r="AG117" s="136"/>
      <c r="AH117" s="111"/>
      <c r="AI117" s="111"/>
      <c r="AJ117" s="111"/>
      <c r="AK117" s="111"/>
      <c r="AL117" s="130"/>
      <c r="AM117" s="111"/>
      <c r="AN117" s="111"/>
      <c r="AO117" s="111"/>
      <c r="AP117" s="111"/>
      <c r="AQ117" s="111"/>
      <c r="AR117" s="111"/>
      <c r="AS117" s="111"/>
      <c r="AT117" s="111"/>
      <c r="AU117" s="111"/>
      <c r="AV117" s="111"/>
      <c r="AW117" s="111"/>
      <c r="AX117" s="111"/>
      <c r="AY117" s="111"/>
      <c r="AZ117" s="111"/>
      <c r="BA117" s="111"/>
      <c r="BB117" s="111"/>
      <c r="BC117" s="111"/>
      <c r="BD117" s="111"/>
      <c r="BE117" s="111"/>
      <c r="BF117" s="111"/>
      <c r="BG117" s="111"/>
      <c r="BH117" s="111"/>
      <c r="BI117" s="111"/>
      <c r="BJ117" s="111"/>
      <c r="BK117" s="111"/>
      <c r="BL117" s="111"/>
      <c r="BM117" s="111"/>
      <c r="BN117" s="111"/>
      <c r="BO117" s="111"/>
      <c r="BP117" s="111"/>
      <c r="BQ117" s="111"/>
      <c r="BR117" s="111"/>
      <c r="BS117" s="111"/>
      <c r="BT117" s="111"/>
      <c r="BU117" s="111"/>
      <c r="BV117" s="111"/>
      <c r="BW117" s="111"/>
      <c r="BX117" s="111"/>
      <c r="BY117" s="111"/>
      <c r="BZ117" s="111"/>
      <c r="CA117" s="111"/>
      <c r="CB117" s="111"/>
      <c r="CC117" s="111"/>
      <c r="CD117" s="111"/>
      <c r="CE117" s="111"/>
      <c r="CF117" s="111"/>
      <c r="CG117" s="111"/>
      <c r="CH117" s="111"/>
      <c r="CI117" s="111"/>
      <c r="CJ117" s="111"/>
      <c r="CK117" s="111"/>
      <c r="CL117" s="111"/>
      <c r="CM117" s="111"/>
      <c r="CN117" s="111"/>
      <c r="CO117" s="111"/>
      <c r="CP117" s="111"/>
      <c r="CQ117" s="111"/>
      <c r="CR117" s="111"/>
      <c r="CS117" s="111"/>
      <c r="CT117" s="111"/>
      <c r="CU117" s="111"/>
    </row>
    <row r="118" spans="1:99" s="134" customFormat="1" ht="63.75">
      <c r="A118" s="184">
        <v>95</v>
      </c>
      <c r="B118" s="109" t="s">
        <v>106</v>
      </c>
      <c r="C118" s="109"/>
      <c r="D118" s="109"/>
      <c r="E118" s="109">
        <v>4</v>
      </c>
      <c r="F118" s="109" t="s">
        <v>813</v>
      </c>
      <c r="G118" s="109"/>
      <c r="H118" s="109"/>
      <c r="I118" s="170" t="s">
        <v>279</v>
      </c>
      <c r="J118" s="170">
        <v>1</v>
      </c>
      <c r="K118" s="107" t="s">
        <v>498</v>
      </c>
      <c r="L118" s="107" t="s">
        <v>499</v>
      </c>
      <c r="M118" s="107" t="s">
        <v>500</v>
      </c>
      <c r="N118" s="84"/>
      <c r="O118" s="21"/>
      <c r="P118" s="20"/>
      <c r="Q118" s="20"/>
      <c r="R118" s="20"/>
      <c r="S118" s="21" t="s">
        <v>2</v>
      </c>
      <c r="T118" s="20"/>
      <c r="U118" s="26"/>
      <c r="V118" s="26"/>
      <c r="W118" s="26"/>
      <c r="X118" s="20" t="s">
        <v>29</v>
      </c>
      <c r="Y118" s="20"/>
      <c r="Z118" s="82" t="s">
        <v>545</v>
      </c>
      <c r="AA118" s="83" t="s">
        <v>546</v>
      </c>
      <c r="AB118" s="131" t="s">
        <v>466</v>
      </c>
      <c r="AC118" s="132" t="s">
        <v>467</v>
      </c>
      <c r="AD118" s="24"/>
      <c r="AE118" s="97"/>
      <c r="AF118" s="97"/>
      <c r="AG118" s="136"/>
      <c r="AI118" s="130"/>
      <c r="AL118" s="130"/>
    </row>
    <row r="119" spans="1:99" s="137" customFormat="1" ht="178.5">
      <c r="A119" s="184">
        <v>80</v>
      </c>
      <c r="B119" s="109" t="s">
        <v>106</v>
      </c>
      <c r="C119" s="109"/>
      <c r="D119" s="109"/>
      <c r="E119" s="109">
        <v>4</v>
      </c>
      <c r="F119" s="109" t="s">
        <v>812</v>
      </c>
      <c r="G119" s="109"/>
      <c r="H119" s="109"/>
      <c r="I119" s="201" t="s">
        <v>239</v>
      </c>
      <c r="J119" s="215">
        <v>1</v>
      </c>
      <c r="K119" s="107"/>
      <c r="L119" s="107"/>
      <c r="M119" s="107" t="s">
        <v>241</v>
      </c>
      <c r="N119" s="84"/>
      <c r="O119" s="21"/>
      <c r="P119" s="20" t="s">
        <v>44</v>
      </c>
      <c r="Q119" s="20"/>
      <c r="R119" s="20"/>
      <c r="S119" s="21" t="s">
        <v>1014</v>
      </c>
      <c r="T119" s="219" t="s">
        <v>1040</v>
      </c>
      <c r="U119" s="26" t="s">
        <v>1012</v>
      </c>
      <c r="V119" s="26" t="s">
        <v>1010</v>
      </c>
      <c r="W119" s="26" t="s">
        <v>1011</v>
      </c>
      <c r="X119" s="20" t="s">
        <v>29</v>
      </c>
      <c r="Y119" s="20"/>
      <c r="Z119" s="82" t="s">
        <v>237</v>
      </c>
      <c r="AA119" s="83" t="s">
        <v>238</v>
      </c>
      <c r="AB119" s="135"/>
      <c r="AC119" s="135"/>
      <c r="AD119" s="24"/>
      <c r="AE119" s="97"/>
      <c r="AF119" s="97"/>
      <c r="AG119" s="136"/>
      <c r="AH119" s="134"/>
      <c r="AI119" s="134"/>
      <c r="AJ119" s="134"/>
      <c r="AK119" s="134"/>
      <c r="AL119" s="130"/>
      <c r="AM119" s="134"/>
      <c r="AN119" s="134"/>
      <c r="AO119" s="134"/>
      <c r="AP119" s="134"/>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BL119" s="134"/>
      <c r="BM119" s="134"/>
      <c r="BN119" s="134"/>
      <c r="BO119" s="134"/>
      <c r="BP119" s="134"/>
      <c r="BQ119" s="134"/>
      <c r="BR119" s="134"/>
      <c r="BS119" s="134"/>
      <c r="BT119" s="134"/>
      <c r="BU119" s="134"/>
      <c r="BV119" s="134"/>
      <c r="BW119" s="134"/>
      <c r="BX119" s="134"/>
      <c r="BY119" s="134"/>
      <c r="BZ119" s="134"/>
      <c r="CA119" s="134"/>
      <c r="CB119" s="134"/>
      <c r="CC119" s="134"/>
      <c r="CD119" s="134"/>
      <c r="CE119" s="134"/>
      <c r="CF119" s="134"/>
      <c r="CG119" s="134"/>
      <c r="CH119" s="134"/>
      <c r="CI119" s="134"/>
      <c r="CJ119" s="134"/>
      <c r="CK119" s="134"/>
      <c r="CL119" s="134"/>
      <c r="CM119" s="134"/>
      <c r="CN119" s="134"/>
      <c r="CO119" s="134"/>
      <c r="CP119" s="134"/>
      <c r="CQ119" s="134"/>
      <c r="CR119" s="134"/>
      <c r="CS119" s="134"/>
      <c r="CT119" s="134"/>
      <c r="CU119" s="134"/>
    </row>
    <row r="120" spans="1:99" s="134" customFormat="1" ht="114.75">
      <c r="A120" s="184">
        <v>81</v>
      </c>
      <c r="B120" s="109" t="s">
        <v>106</v>
      </c>
      <c r="C120" s="109"/>
      <c r="D120" s="109" t="s">
        <v>539</v>
      </c>
      <c r="E120" s="109">
        <v>4</v>
      </c>
      <c r="F120" s="109" t="s">
        <v>540</v>
      </c>
      <c r="G120" s="109"/>
      <c r="H120" s="109"/>
      <c r="I120" s="201" t="s">
        <v>239</v>
      </c>
      <c r="J120" s="215">
        <v>1</v>
      </c>
      <c r="K120" s="107"/>
      <c r="L120" s="107"/>
      <c r="M120" s="107" t="s">
        <v>541</v>
      </c>
      <c r="N120" s="84"/>
      <c r="O120" s="21"/>
      <c r="P120" s="20" t="s">
        <v>41</v>
      </c>
      <c r="Q120" s="20"/>
      <c r="R120" s="20"/>
      <c r="S120" s="21" t="s">
        <v>976</v>
      </c>
      <c r="T120" s="214" t="s">
        <v>985</v>
      </c>
      <c r="U120" s="26">
        <v>15</v>
      </c>
      <c r="V120" s="26">
        <v>0</v>
      </c>
      <c r="W120" s="26">
        <v>0</v>
      </c>
      <c r="X120" s="20"/>
      <c r="Y120" s="20"/>
      <c r="Z120" s="82" t="s">
        <v>686</v>
      </c>
      <c r="AA120" s="83" t="s">
        <v>687</v>
      </c>
      <c r="AB120" s="135"/>
      <c r="AC120" s="135"/>
      <c r="AD120" s="24"/>
      <c r="AE120" s="97"/>
      <c r="AF120" s="97"/>
      <c r="AG120" s="133"/>
      <c r="AK120" s="130"/>
    </row>
    <row r="121" spans="1:99" s="134" customFormat="1" ht="63.75">
      <c r="A121" s="184">
        <v>82</v>
      </c>
      <c r="B121" s="109" t="s">
        <v>106</v>
      </c>
      <c r="C121" s="109"/>
      <c r="D121" s="109"/>
      <c r="E121" s="109">
        <v>4</v>
      </c>
      <c r="F121" s="109" t="s">
        <v>754</v>
      </c>
      <c r="G121" s="109"/>
      <c r="H121" s="109"/>
      <c r="I121" s="201" t="s">
        <v>239</v>
      </c>
      <c r="J121" s="201">
        <v>1</v>
      </c>
      <c r="K121" s="107" t="s">
        <v>310</v>
      </c>
      <c r="L121" s="107" t="s">
        <v>299</v>
      </c>
      <c r="M121" s="107" t="s">
        <v>375</v>
      </c>
      <c r="N121" s="84"/>
      <c r="O121" s="21"/>
      <c r="P121" s="20" t="s">
        <v>43</v>
      </c>
      <c r="Q121" s="20"/>
      <c r="R121" s="20"/>
      <c r="S121" s="202" t="s">
        <v>977</v>
      </c>
      <c r="T121" s="20"/>
      <c r="U121" s="26">
        <v>7</v>
      </c>
      <c r="V121" s="26">
        <v>1</v>
      </c>
      <c r="W121" s="26">
        <v>7</v>
      </c>
      <c r="X121" s="20" t="s">
        <v>32</v>
      </c>
      <c r="Y121" s="20"/>
      <c r="Z121" s="82" t="s">
        <v>237</v>
      </c>
      <c r="AA121" s="83" t="s">
        <v>238</v>
      </c>
      <c r="AB121" s="135"/>
      <c r="AC121" s="135"/>
      <c r="AD121" s="24"/>
      <c r="AE121" s="97"/>
      <c r="AF121" s="97"/>
      <c r="AG121" s="136"/>
      <c r="AK121" s="130"/>
    </row>
    <row r="122" spans="1:99" s="134" customFormat="1" ht="63.75">
      <c r="A122" s="184">
        <v>83</v>
      </c>
      <c r="B122" s="109" t="s">
        <v>106</v>
      </c>
      <c r="C122" s="109"/>
      <c r="D122" s="109"/>
      <c r="E122" s="109">
        <v>4</v>
      </c>
      <c r="F122" s="109" t="s">
        <v>754</v>
      </c>
      <c r="G122" s="109"/>
      <c r="H122" s="109"/>
      <c r="I122" s="201" t="s">
        <v>239</v>
      </c>
      <c r="J122" s="201">
        <v>1</v>
      </c>
      <c r="K122" s="107" t="s">
        <v>311</v>
      </c>
      <c r="L122" s="107" t="s">
        <v>312</v>
      </c>
      <c r="M122" s="107" t="s">
        <v>375</v>
      </c>
      <c r="N122" s="84"/>
      <c r="O122" s="21"/>
      <c r="P122" s="20" t="s">
        <v>43</v>
      </c>
      <c r="Q122" s="20"/>
      <c r="R122" s="20"/>
      <c r="S122" s="202" t="s">
        <v>977</v>
      </c>
      <c r="T122" s="20"/>
      <c r="U122" s="26">
        <v>7</v>
      </c>
      <c r="V122" s="26">
        <v>1</v>
      </c>
      <c r="W122" s="26">
        <v>7</v>
      </c>
      <c r="X122" s="20" t="s">
        <v>32</v>
      </c>
      <c r="Y122" s="20"/>
      <c r="Z122" s="82" t="s">
        <v>237</v>
      </c>
      <c r="AA122" s="83" t="s">
        <v>238</v>
      </c>
      <c r="AB122" s="135"/>
      <c r="AC122" s="135"/>
      <c r="AD122" s="24"/>
      <c r="AE122" s="97"/>
      <c r="AF122" s="97"/>
      <c r="AG122" s="136"/>
      <c r="AI122" s="130"/>
      <c r="AL122" s="130"/>
    </row>
    <row r="123" spans="1:99" s="134" customFormat="1" ht="63.75">
      <c r="A123" s="184">
        <v>84</v>
      </c>
      <c r="B123" s="109" t="s">
        <v>106</v>
      </c>
      <c r="C123" s="109"/>
      <c r="D123" s="109"/>
      <c r="E123" s="109">
        <v>4</v>
      </c>
      <c r="F123" s="109" t="s">
        <v>754</v>
      </c>
      <c r="G123" s="109"/>
      <c r="H123" s="109"/>
      <c r="I123" s="201" t="s">
        <v>239</v>
      </c>
      <c r="J123" s="201">
        <v>1</v>
      </c>
      <c r="K123" s="107" t="s">
        <v>313</v>
      </c>
      <c r="L123" s="107" t="s">
        <v>287</v>
      </c>
      <c r="M123" s="107" t="s">
        <v>375</v>
      </c>
      <c r="N123" s="84"/>
      <c r="O123" s="21"/>
      <c r="P123" s="20" t="s">
        <v>43</v>
      </c>
      <c r="Q123" s="20"/>
      <c r="R123" s="20"/>
      <c r="S123" s="202" t="s">
        <v>977</v>
      </c>
      <c r="T123" s="20"/>
      <c r="U123" s="26">
        <v>7</v>
      </c>
      <c r="V123" s="26">
        <v>1</v>
      </c>
      <c r="W123" s="26">
        <v>7</v>
      </c>
      <c r="X123" s="20" t="s">
        <v>32</v>
      </c>
      <c r="Y123" s="20"/>
      <c r="Z123" s="82" t="s">
        <v>237</v>
      </c>
      <c r="AA123" s="83" t="s">
        <v>238</v>
      </c>
      <c r="AB123" s="135"/>
      <c r="AC123" s="135"/>
      <c r="AD123" s="24"/>
      <c r="AE123" s="97"/>
      <c r="AF123" s="97"/>
      <c r="AG123" s="133"/>
      <c r="AH123" s="111"/>
      <c r="AI123" s="111"/>
      <c r="AJ123" s="111"/>
      <c r="AK123" s="111"/>
      <c r="AL123" s="130"/>
      <c r="AM123" s="111"/>
      <c r="AN123" s="111"/>
      <c r="AO123" s="111"/>
      <c r="AP123" s="111"/>
      <c r="AQ123" s="111"/>
      <c r="AR123" s="111"/>
      <c r="AS123" s="111"/>
      <c r="AT123" s="111"/>
      <c r="AU123" s="111"/>
      <c r="AV123" s="111"/>
      <c r="AW123" s="111"/>
      <c r="AX123" s="111"/>
      <c r="AY123" s="111"/>
      <c r="AZ123" s="111"/>
      <c r="BA123" s="111"/>
      <c r="BB123" s="111"/>
      <c r="BC123" s="111"/>
      <c r="BD123" s="111"/>
      <c r="BE123" s="111"/>
      <c r="BF123" s="111"/>
      <c r="BG123" s="111"/>
      <c r="BH123" s="111"/>
      <c r="BI123" s="111"/>
      <c r="BJ123" s="111"/>
      <c r="BK123" s="111"/>
      <c r="BL123" s="111"/>
      <c r="BM123" s="111"/>
      <c r="BN123" s="111"/>
      <c r="BO123" s="111"/>
      <c r="BP123" s="111"/>
      <c r="BQ123" s="111"/>
      <c r="BR123" s="111"/>
      <c r="BS123" s="111"/>
      <c r="BT123" s="111"/>
      <c r="BU123" s="111"/>
      <c r="BV123" s="111"/>
      <c r="BW123" s="111"/>
      <c r="BX123" s="111"/>
      <c r="BY123" s="111"/>
      <c r="BZ123" s="111"/>
      <c r="CA123" s="111"/>
      <c r="CB123" s="111"/>
      <c r="CC123" s="111"/>
      <c r="CD123" s="111"/>
      <c r="CE123" s="111"/>
      <c r="CF123" s="111"/>
      <c r="CG123" s="111"/>
      <c r="CH123" s="111"/>
      <c r="CI123" s="111"/>
      <c r="CJ123" s="111"/>
      <c r="CK123" s="111"/>
      <c r="CL123" s="111"/>
      <c r="CM123" s="111"/>
      <c r="CN123" s="111"/>
      <c r="CO123" s="111"/>
      <c r="CP123" s="111"/>
      <c r="CQ123" s="111"/>
      <c r="CR123" s="111"/>
      <c r="CS123" s="111"/>
      <c r="CT123" s="111"/>
      <c r="CU123" s="111"/>
    </row>
    <row r="124" spans="1:99" s="134" customFormat="1" ht="51">
      <c r="A124" s="184">
        <v>101</v>
      </c>
      <c r="B124" s="109" t="s">
        <v>106</v>
      </c>
      <c r="C124" s="109"/>
      <c r="D124" s="109"/>
      <c r="E124" s="109">
        <v>4</v>
      </c>
      <c r="F124" s="109" t="s">
        <v>385</v>
      </c>
      <c r="G124" s="109"/>
      <c r="H124" s="109"/>
      <c r="I124" s="201" t="s">
        <v>373</v>
      </c>
      <c r="J124" s="201">
        <v>1</v>
      </c>
      <c r="K124" s="107" t="s">
        <v>374</v>
      </c>
      <c r="L124" s="107"/>
      <c r="M124" s="107" t="s">
        <v>414</v>
      </c>
      <c r="N124" s="84"/>
      <c r="O124" s="21"/>
      <c r="P124" s="20" t="s">
        <v>43</v>
      </c>
      <c r="Q124" s="20"/>
      <c r="R124" s="20"/>
      <c r="S124" s="21" t="s">
        <v>986</v>
      </c>
      <c r="T124" s="20"/>
      <c r="U124" s="26">
        <v>10</v>
      </c>
      <c r="V124" s="26">
        <v>0</v>
      </c>
      <c r="W124" s="26">
        <v>2</v>
      </c>
      <c r="X124" s="20" t="s">
        <v>32</v>
      </c>
      <c r="Y124" s="20"/>
      <c r="Z124" s="82" t="s">
        <v>415</v>
      </c>
      <c r="AA124" s="83" t="e">
        <f>[3]Submitter!$F$6</f>
        <v>#REF!</v>
      </c>
      <c r="AB124" s="131"/>
      <c r="AC124" s="131"/>
      <c r="AD124" s="24"/>
      <c r="AE124" s="97"/>
      <c r="AF124" s="97"/>
      <c r="AG124" s="136"/>
      <c r="AI124" s="130"/>
      <c r="AL124" s="130"/>
    </row>
    <row r="125" spans="1:99" s="134" customFormat="1" ht="51">
      <c r="A125" s="184">
        <v>102</v>
      </c>
      <c r="B125" s="109" t="s">
        <v>106</v>
      </c>
      <c r="C125" s="109"/>
      <c r="D125" s="109" t="s">
        <v>578</v>
      </c>
      <c r="E125" s="109">
        <v>4</v>
      </c>
      <c r="F125" s="109" t="s">
        <v>579</v>
      </c>
      <c r="G125" s="109"/>
      <c r="H125" s="109"/>
      <c r="I125" s="201" t="s">
        <v>371</v>
      </c>
      <c r="J125" s="201">
        <v>1</v>
      </c>
      <c r="K125" s="107"/>
      <c r="L125" s="107"/>
      <c r="M125" s="107" t="s">
        <v>580</v>
      </c>
      <c r="N125" s="84" t="s">
        <v>29</v>
      </c>
      <c r="O125" s="21"/>
      <c r="P125" s="20"/>
      <c r="Q125" s="20" t="s">
        <v>905</v>
      </c>
      <c r="R125" s="20"/>
      <c r="S125" s="21" t="s">
        <v>987</v>
      </c>
      <c r="T125" s="20"/>
      <c r="U125" s="26"/>
      <c r="V125" s="26"/>
      <c r="W125" s="26"/>
      <c r="X125" s="20" t="s">
        <v>32</v>
      </c>
      <c r="Y125" s="20"/>
      <c r="Z125" s="82" t="s">
        <v>686</v>
      </c>
      <c r="AA125" s="83" t="s">
        <v>687</v>
      </c>
      <c r="AB125" s="135"/>
      <c r="AC125" s="135"/>
      <c r="AD125" s="24"/>
      <c r="AE125" s="97"/>
      <c r="AF125" s="97"/>
      <c r="AG125" s="136"/>
      <c r="AH125" s="130"/>
      <c r="AL125" s="130"/>
    </row>
    <row r="126" spans="1:99" s="134" customFormat="1" ht="89.25">
      <c r="A126" s="184">
        <v>85</v>
      </c>
      <c r="B126" s="109" t="s">
        <v>106</v>
      </c>
      <c r="C126" s="109"/>
      <c r="D126" s="109"/>
      <c r="E126" s="109">
        <v>4</v>
      </c>
      <c r="F126" s="109" t="s">
        <v>775</v>
      </c>
      <c r="G126" s="109"/>
      <c r="H126" s="109"/>
      <c r="I126" s="200" t="s">
        <v>239</v>
      </c>
      <c r="J126" s="200"/>
      <c r="K126" s="107" t="s">
        <v>394</v>
      </c>
      <c r="L126" s="107" t="s">
        <v>395</v>
      </c>
      <c r="M126" s="107" t="s">
        <v>396</v>
      </c>
      <c r="N126" s="84"/>
      <c r="O126" s="21"/>
      <c r="P126" s="20"/>
      <c r="Q126" s="20"/>
      <c r="R126" s="20"/>
      <c r="S126" s="21"/>
      <c r="T126" s="20"/>
      <c r="U126" s="26"/>
      <c r="V126" s="26"/>
      <c r="W126" s="26"/>
      <c r="X126" s="20"/>
      <c r="Y126" s="20"/>
      <c r="Z126" s="82" t="s">
        <v>545</v>
      </c>
      <c r="AA126" s="83" t="s">
        <v>546</v>
      </c>
      <c r="AB126" s="110" t="s">
        <v>417</v>
      </c>
      <c r="AC126" s="138" t="s">
        <v>418</v>
      </c>
      <c r="AD126" s="24"/>
      <c r="AE126" s="97"/>
      <c r="AF126" s="97"/>
      <c r="AG126" s="136"/>
      <c r="AK126" s="130"/>
      <c r="AL126" s="130"/>
    </row>
    <row r="127" spans="1:99" s="134" customFormat="1" ht="158.25" customHeight="1">
      <c r="A127" s="184">
        <v>87</v>
      </c>
      <c r="B127" s="109" t="s">
        <v>106</v>
      </c>
      <c r="C127" s="109"/>
      <c r="D127" s="109"/>
      <c r="E127" s="109">
        <v>4</v>
      </c>
      <c r="F127" s="109" t="s">
        <v>775</v>
      </c>
      <c r="G127" s="109"/>
      <c r="H127" s="109" t="s">
        <v>32</v>
      </c>
      <c r="I127" s="200" t="s">
        <v>382</v>
      </c>
      <c r="J127" s="200"/>
      <c r="K127" s="107" t="s">
        <v>526</v>
      </c>
      <c r="L127" s="107"/>
      <c r="M127" s="107" t="s">
        <v>516</v>
      </c>
      <c r="N127" s="84"/>
      <c r="O127" s="21"/>
      <c r="P127" s="20"/>
      <c r="Q127" s="20"/>
      <c r="R127" s="20"/>
      <c r="S127" s="21"/>
      <c r="T127" s="20"/>
      <c r="U127" s="26"/>
      <c r="V127" s="26"/>
      <c r="W127" s="26"/>
      <c r="X127" s="20"/>
      <c r="Y127" s="20"/>
      <c r="Z127" s="82" t="s">
        <v>545</v>
      </c>
      <c r="AA127" s="83" t="s">
        <v>546</v>
      </c>
      <c r="AB127" s="135" t="s">
        <v>551</v>
      </c>
      <c r="AC127" s="140" t="s">
        <v>552</v>
      </c>
      <c r="AD127" s="24"/>
      <c r="AE127" s="97"/>
      <c r="AF127" s="97"/>
      <c r="AG127" s="136"/>
      <c r="AL127" s="130"/>
    </row>
    <row r="128" spans="1:99" s="134" customFormat="1" ht="192.75" customHeight="1">
      <c r="A128" s="181">
        <v>202</v>
      </c>
      <c r="B128" s="109" t="s">
        <v>106</v>
      </c>
      <c r="C128" s="109"/>
      <c r="D128" s="109"/>
      <c r="E128" s="109">
        <v>4</v>
      </c>
      <c r="F128" s="109" t="s">
        <v>775</v>
      </c>
      <c r="G128" s="109"/>
      <c r="H128" s="109"/>
      <c r="I128" s="200" t="s">
        <v>382</v>
      </c>
      <c r="J128" s="200"/>
      <c r="K128" s="107" t="s">
        <v>869</v>
      </c>
      <c r="L128" s="107"/>
      <c r="M128" s="107" t="s">
        <v>870</v>
      </c>
      <c r="N128" s="84" t="s">
        <v>29</v>
      </c>
      <c r="O128" s="21"/>
      <c r="P128" s="20"/>
      <c r="Q128" s="20"/>
      <c r="R128" s="20"/>
      <c r="S128" s="21"/>
      <c r="T128" s="20"/>
      <c r="U128" s="26"/>
      <c r="V128" s="26"/>
      <c r="W128" s="26"/>
      <c r="X128" s="20"/>
      <c r="Y128" s="20"/>
      <c r="Z128" s="82" t="e">
        <f>[1]Submitter!$F$3</f>
        <v>#REF!</v>
      </c>
      <c r="AA128" s="83" t="e">
        <f>[1]Submitter!$F$6</f>
        <v>#REF!</v>
      </c>
      <c r="AB128" s="177"/>
      <c r="AC128" s="177"/>
      <c r="AD128" s="24"/>
      <c r="AE128" s="97"/>
      <c r="AF128" s="97"/>
      <c r="AG128" s="175"/>
      <c r="AL128" s="130"/>
    </row>
    <row r="129" spans="1:99" s="134" customFormat="1" ht="110.25" customHeight="1">
      <c r="A129" s="184">
        <v>89</v>
      </c>
      <c r="B129" s="109" t="s">
        <v>106</v>
      </c>
      <c r="C129" s="109"/>
      <c r="D129" s="109"/>
      <c r="E129" s="109">
        <v>4</v>
      </c>
      <c r="F129" s="109" t="s">
        <v>356</v>
      </c>
      <c r="G129" s="109"/>
      <c r="H129" s="109"/>
      <c r="I129" s="200" t="s">
        <v>239</v>
      </c>
      <c r="J129" s="200"/>
      <c r="K129" s="107"/>
      <c r="L129" s="107"/>
      <c r="M129" s="107" t="s">
        <v>357</v>
      </c>
      <c r="N129" s="84"/>
      <c r="O129" s="21"/>
      <c r="P129" s="20"/>
      <c r="Q129" s="20"/>
      <c r="R129" s="20"/>
      <c r="S129" s="21"/>
      <c r="T129" s="20"/>
      <c r="U129" s="26"/>
      <c r="V129" s="26"/>
      <c r="W129" s="26"/>
      <c r="X129" s="20"/>
      <c r="Y129" s="20"/>
      <c r="Z129" s="82" t="s">
        <v>237</v>
      </c>
      <c r="AA129" s="83" t="s">
        <v>238</v>
      </c>
      <c r="AB129" s="135"/>
      <c r="AC129" s="135"/>
      <c r="AD129" s="24"/>
      <c r="AE129" s="97"/>
      <c r="AF129" s="97"/>
      <c r="AG129" s="136"/>
      <c r="AH129" s="134" t="s">
        <v>1000</v>
      </c>
    </row>
    <row r="130" spans="1:99" s="134" customFormat="1" ht="153" customHeight="1">
      <c r="A130" s="184">
        <v>92</v>
      </c>
      <c r="B130" s="109" t="s">
        <v>106</v>
      </c>
      <c r="C130" s="109"/>
      <c r="D130" s="109" t="s">
        <v>353</v>
      </c>
      <c r="E130" s="109">
        <v>4</v>
      </c>
      <c r="F130" s="109" t="s">
        <v>356</v>
      </c>
      <c r="G130" s="109"/>
      <c r="H130" s="109"/>
      <c r="I130" s="200" t="s">
        <v>239</v>
      </c>
      <c r="J130" s="200"/>
      <c r="K130" s="107" t="s">
        <v>405</v>
      </c>
      <c r="L130" s="107"/>
      <c r="M130" s="107" t="s">
        <v>406</v>
      </c>
      <c r="N130" s="84" t="s">
        <v>32</v>
      </c>
      <c r="O130" s="21"/>
      <c r="P130" s="20"/>
      <c r="Q130" s="20"/>
      <c r="R130" s="20"/>
      <c r="S130" s="21"/>
      <c r="T130" s="20"/>
      <c r="U130" s="26"/>
      <c r="V130" s="26"/>
      <c r="W130" s="26"/>
      <c r="X130" s="20"/>
      <c r="Y130" s="20"/>
      <c r="Z130" s="82" t="s">
        <v>412</v>
      </c>
      <c r="AA130" s="83" t="s">
        <v>413</v>
      </c>
      <c r="AB130" s="131"/>
      <c r="AC130" s="131"/>
      <c r="AD130" s="24"/>
      <c r="AE130" s="97"/>
      <c r="AF130" s="97"/>
      <c r="AG130" s="136"/>
      <c r="AL130" s="130"/>
    </row>
    <row r="131" spans="1:99" s="134" customFormat="1" ht="38.25">
      <c r="A131" s="184">
        <v>96</v>
      </c>
      <c r="B131" s="109" t="s">
        <v>106</v>
      </c>
      <c r="C131" s="109"/>
      <c r="D131" s="109"/>
      <c r="E131" s="109">
        <v>4</v>
      </c>
      <c r="F131" s="109" t="s">
        <v>385</v>
      </c>
      <c r="G131" s="109"/>
      <c r="H131" s="109"/>
      <c r="I131" s="201" t="s">
        <v>239</v>
      </c>
      <c r="J131" s="201">
        <v>1</v>
      </c>
      <c r="K131" s="107" t="s">
        <v>376</v>
      </c>
      <c r="L131" s="107" t="s">
        <v>377</v>
      </c>
      <c r="M131" s="107" t="s">
        <v>378</v>
      </c>
      <c r="N131" s="84"/>
      <c r="O131" s="21"/>
      <c r="P131" s="20" t="s">
        <v>43</v>
      </c>
      <c r="Q131" s="20"/>
      <c r="R131" s="20"/>
      <c r="S131" s="21" t="s">
        <v>980</v>
      </c>
      <c r="T131" s="20"/>
      <c r="U131" s="26">
        <v>14</v>
      </c>
      <c r="V131" s="26">
        <v>0</v>
      </c>
      <c r="W131" s="26">
        <v>5</v>
      </c>
      <c r="X131" s="20" t="s">
        <v>32</v>
      </c>
      <c r="Y131" s="20"/>
      <c r="Z131" s="82" t="s">
        <v>237</v>
      </c>
      <c r="AA131" s="83" t="s">
        <v>238</v>
      </c>
      <c r="AB131" s="135"/>
      <c r="AC131" s="135"/>
      <c r="AD131" s="24"/>
      <c r="AE131" s="97"/>
      <c r="AF131" s="97"/>
      <c r="AG131" s="133"/>
      <c r="AK131" s="130"/>
      <c r="AL131" s="130"/>
    </row>
    <row r="132" spans="1:99" s="134" customFormat="1" ht="76.5">
      <c r="A132" s="184">
        <v>107</v>
      </c>
      <c r="B132" s="109" t="s">
        <v>106</v>
      </c>
      <c r="C132" s="109"/>
      <c r="D132" s="109"/>
      <c r="E132" s="109">
        <v>4</v>
      </c>
      <c r="F132" s="109" t="s">
        <v>746</v>
      </c>
      <c r="G132" s="109"/>
      <c r="H132" s="109"/>
      <c r="I132" s="201" t="s">
        <v>342</v>
      </c>
      <c r="J132" s="201">
        <v>1</v>
      </c>
      <c r="K132" s="107"/>
      <c r="L132" s="107"/>
      <c r="M132" s="107" t="s">
        <v>508</v>
      </c>
      <c r="N132" s="84"/>
      <c r="O132" s="21"/>
      <c r="P132" s="20" t="s">
        <v>41</v>
      </c>
      <c r="Q132" s="20"/>
      <c r="R132" s="20"/>
      <c r="S132" s="21" t="s">
        <v>992</v>
      </c>
      <c r="T132" s="20"/>
      <c r="U132" s="26">
        <v>11</v>
      </c>
      <c r="V132" s="26">
        <v>0</v>
      </c>
      <c r="W132" s="26">
        <v>0</v>
      </c>
      <c r="X132" s="20" t="s">
        <v>29</v>
      </c>
      <c r="Y132" s="20"/>
      <c r="Z132" s="82" t="s">
        <v>545</v>
      </c>
      <c r="AA132" s="83" t="s">
        <v>546</v>
      </c>
      <c r="AB132" s="131" t="s">
        <v>466</v>
      </c>
      <c r="AC132" s="132" t="s">
        <v>467</v>
      </c>
      <c r="AD132" s="24"/>
      <c r="AE132" s="97"/>
      <c r="AF132" s="97"/>
      <c r="AG132" s="133"/>
      <c r="AH132" s="134" t="s">
        <v>1000</v>
      </c>
      <c r="AK132" s="130"/>
    </row>
    <row r="133" spans="1:99" s="134" customFormat="1" ht="114.75">
      <c r="A133" s="184">
        <v>97</v>
      </c>
      <c r="B133" s="109" t="s">
        <v>106</v>
      </c>
      <c r="C133" s="109"/>
      <c r="D133" s="109"/>
      <c r="E133" s="109">
        <v>4</v>
      </c>
      <c r="F133" s="109" t="s">
        <v>385</v>
      </c>
      <c r="G133" s="109"/>
      <c r="H133" s="109"/>
      <c r="I133" s="201" t="s">
        <v>239</v>
      </c>
      <c r="J133" s="201">
        <v>1</v>
      </c>
      <c r="K133" s="107" t="s">
        <v>379</v>
      </c>
      <c r="L133" s="107" t="s">
        <v>287</v>
      </c>
      <c r="M133" s="107"/>
      <c r="N133" s="84"/>
      <c r="O133" s="21"/>
      <c r="P133" s="20" t="s">
        <v>41</v>
      </c>
      <c r="Q133" s="20"/>
      <c r="R133" s="20"/>
      <c r="S133" s="21" t="s">
        <v>981</v>
      </c>
      <c r="T133" s="20"/>
      <c r="U133" s="26">
        <v>17</v>
      </c>
      <c r="V133" s="26">
        <v>0</v>
      </c>
      <c r="W133" s="26">
        <v>2</v>
      </c>
      <c r="X133" s="20" t="s">
        <v>29</v>
      </c>
      <c r="Y133" s="20"/>
      <c r="Z133" s="82" t="s">
        <v>237</v>
      </c>
      <c r="AA133" s="83" t="s">
        <v>238</v>
      </c>
      <c r="AB133" s="135"/>
      <c r="AC133" s="135"/>
      <c r="AD133" s="24"/>
      <c r="AE133" s="97"/>
      <c r="AF133" s="97"/>
      <c r="AG133" s="136"/>
      <c r="AH133" s="130"/>
      <c r="AL133" s="130"/>
    </row>
    <row r="134" spans="1:99" s="134" customFormat="1" ht="38.25">
      <c r="A134" s="184">
        <v>98</v>
      </c>
      <c r="B134" s="109" t="s">
        <v>106</v>
      </c>
      <c r="C134" s="109"/>
      <c r="D134" s="109" t="s">
        <v>571</v>
      </c>
      <c r="E134" s="109">
        <v>4</v>
      </c>
      <c r="F134" s="109" t="s">
        <v>385</v>
      </c>
      <c r="G134" s="109"/>
      <c r="H134" s="109"/>
      <c r="I134" s="201" t="s">
        <v>239</v>
      </c>
      <c r="J134" s="201">
        <v>1</v>
      </c>
      <c r="K134" s="107" t="s">
        <v>572</v>
      </c>
      <c r="L134" s="107" t="s">
        <v>573</v>
      </c>
      <c r="M134" s="107" t="s">
        <v>574</v>
      </c>
      <c r="N134" s="84"/>
      <c r="O134" s="21"/>
      <c r="P134" s="20" t="s">
        <v>42</v>
      </c>
      <c r="Q134" s="20"/>
      <c r="R134" s="20"/>
      <c r="S134" s="21" t="s">
        <v>982</v>
      </c>
      <c r="T134" s="20"/>
      <c r="U134" s="26">
        <v>19</v>
      </c>
      <c r="V134" s="26">
        <v>0</v>
      </c>
      <c r="W134" s="26">
        <v>0</v>
      </c>
      <c r="X134" s="20" t="s">
        <v>29</v>
      </c>
      <c r="Y134" s="20"/>
      <c r="Z134" s="82" t="s">
        <v>686</v>
      </c>
      <c r="AA134" s="83" t="s">
        <v>687</v>
      </c>
      <c r="AB134" s="131"/>
      <c r="AC134" s="131"/>
      <c r="AD134" s="24"/>
      <c r="AE134" s="97"/>
      <c r="AF134" s="97"/>
      <c r="AG134" s="136"/>
      <c r="AH134" s="134" t="s">
        <v>1000</v>
      </c>
      <c r="AL134" s="130"/>
    </row>
    <row r="135" spans="1:99" s="134" customFormat="1" ht="38.25">
      <c r="A135" s="184">
        <v>99</v>
      </c>
      <c r="B135" s="109" t="s">
        <v>106</v>
      </c>
      <c r="C135" s="109"/>
      <c r="D135" s="109" t="s">
        <v>575</v>
      </c>
      <c r="E135" s="109">
        <v>4</v>
      </c>
      <c r="F135" s="109" t="s">
        <v>385</v>
      </c>
      <c r="G135" s="109"/>
      <c r="H135" s="109"/>
      <c r="I135" s="201" t="s">
        <v>239</v>
      </c>
      <c r="J135" s="201">
        <v>1</v>
      </c>
      <c r="K135" s="107" t="s">
        <v>576</v>
      </c>
      <c r="L135" s="107" t="s">
        <v>531</v>
      </c>
      <c r="M135" s="107" t="s">
        <v>577</v>
      </c>
      <c r="N135" s="84"/>
      <c r="O135" s="21"/>
      <c r="P135" s="20" t="s">
        <v>41</v>
      </c>
      <c r="Q135" s="20"/>
      <c r="R135" s="20"/>
      <c r="S135" s="21" t="s">
        <v>983</v>
      </c>
      <c r="T135" s="20"/>
      <c r="U135" s="26">
        <v>15</v>
      </c>
      <c r="V135" s="26">
        <v>0</v>
      </c>
      <c r="W135" s="26">
        <v>4</v>
      </c>
      <c r="X135" s="20" t="s">
        <v>29</v>
      </c>
      <c r="Y135" s="20"/>
      <c r="Z135" s="82" t="s">
        <v>686</v>
      </c>
      <c r="AA135" s="83" t="s">
        <v>687</v>
      </c>
      <c r="AB135" s="135"/>
      <c r="AC135" s="135"/>
      <c r="AD135" s="24"/>
      <c r="AE135" s="97"/>
      <c r="AF135" s="97"/>
      <c r="AG135" s="136"/>
      <c r="AK135" s="130"/>
    </row>
    <row r="136" spans="1:99" s="134" customFormat="1" ht="178.5">
      <c r="A136" s="184">
        <v>100</v>
      </c>
      <c r="B136" s="109" t="s">
        <v>106</v>
      </c>
      <c r="C136" s="109"/>
      <c r="D136" s="109" t="s">
        <v>407</v>
      </c>
      <c r="E136" s="109">
        <v>4</v>
      </c>
      <c r="F136" s="109" t="s">
        <v>385</v>
      </c>
      <c r="G136" s="109"/>
      <c r="H136" s="109"/>
      <c r="I136" s="201" t="s">
        <v>382</v>
      </c>
      <c r="J136" s="201">
        <v>1</v>
      </c>
      <c r="K136" s="107" t="s">
        <v>398</v>
      </c>
      <c r="L136" s="107" t="s">
        <v>399</v>
      </c>
      <c r="M136" s="107" t="s">
        <v>411</v>
      </c>
      <c r="N136" s="84" t="s">
        <v>29</v>
      </c>
      <c r="O136" s="21"/>
      <c r="P136" s="20"/>
      <c r="Q136" s="20"/>
      <c r="R136" s="20"/>
      <c r="S136" s="21" t="s">
        <v>984</v>
      </c>
      <c r="T136" s="20"/>
      <c r="U136" s="26"/>
      <c r="V136" s="26"/>
      <c r="W136" s="26"/>
      <c r="X136" s="20" t="s">
        <v>29</v>
      </c>
      <c r="Y136" s="20"/>
      <c r="Z136" s="82" t="s">
        <v>412</v>
      </c>
      <c r="AA136" s="83" t="s">
        <v>413</v>
      </c>
      <c r="AB136" s="131"/>
      <c r="AC136" s="131"/>
      <c r="AD136" s="24"/>
      <c r="AE136" s="97"/>
      <c r="AF136" s="97"/>
      <c r="AG136" s="133"/>
    </row>
    <row r="137" spans="1:99" s="134" customFormat="1" ht="216.75">
      <c r="A137" s="184">
        <v>103</v>
      </c>
      <c r="B137" s="109" t="s">
        <v>106</v>
      </c>
      <c r="C137" s="109"/>
      <c r="D137" s="109" t="s">
        <v>671</v>
      </c>
      <c r="E137" s="109">
        <v>4</v>
      </c>
      <c r="F137" s="109" t="s">
        <v>579</v>
      </c>
      <c r="G137" s="109"/>
      <c r="H137" s="109"/>
      <c r="I137" s="201" t="s">
        <v>382</v>
      </c>
      <c r="J137" s="201">
        <v>1</v>
      </c>
      <c r="K137" s="107"/>
      <c r="L137" s="107"/>
      <c r="M137" s="107" t="s">
        <v>681</v>
      </c>
      <c r="N137" s="84"/>
      <c r="O137" s="21"/>
      <c r="P137" s="20"/>
      <c r="Q137" s="20"/>
      <c r="R137" s="20"/>
      <c r="S137" s="216" t="s">
        <v>1047</v>
      </c>
      <c r="T137" s="20" t="s">
        <v>1051</v>
      </c>
      <c r="U137" s="26" t="s">
        <v>1050</v>
      </c>
      <c r="V137" s="26" t="s">
        <v>1048</v>
      </c>
      <c r="W137" s="26" t="s">
        <v>1049</v>
      </c>
      <c r="X137" s="20"/>
      <c r="Y137" s="20"/>
      <c r="Z137" s="82" t="s">
        <v>686</v>
      </c>
      <c r="AA137" s="83" t="s">
        <v>687</v>
      </c>
      <c r="AB137" s="135"/>
      <c r="AC137" s="135"/>
      <c r="AD137" s="24"/>
      <c r="AE137" s="97"/>
      <c r="AF137" s="97"/>
      <c r="AG137" s="136"/>
      <c r="AI137" s="137"/>
      <c r="AL137" s="130"/>
    </row>
    <row r="138" spans="1:99" s="134" customFormat="1" ht="114.75" customHeight="1">
      <c r="A138" s="181">
        <v>203</v>
      </c>
      <c r="B138" s="109" t="s">
        <v>106</v>
      </c>
      <c r="C138" s="109"/>
      <c r="D138" s="109"/>
      <c r="E138" s="109">
        <v>4</v>
      </c>
      <c r="F138" s="109" t="s">
        <v>579</v>
      </c>
      <c r="G138" s="109"/>
      <c r="H138" s="109"/>
      <c r="I138" s="201" t="s">
        <v>382</v>
      </c>
      <c r="J138" s="201">
        <v>1</v>
      </c>
      <c r="K138" s="107"/>
      <c r="L138" s="107"/>
      <c r="M138" s="107" t="s">
        <v>846</v>
      </c>
      <c r="N138" s="218" t="s">
        <v>29</v>
      </c>
      <c r="O138" s="21"/>
      <c r="P138" s="20" t="s">
        <v>43</v>
      </c>
      <c r="Q138" s="20"/>
      <c r="R138" s="20"/>
      <c r="S138" s="21" t="s">
        <v>1015</v>
      </c>
      <c r="T138" s="20"/>
      <c r="U138" s="26" t="s">
        <v>1016</v>
      </c>
      <c r="V138" s="26" t="s">
        <v>1017</v>
      </c>
      <c r="W138" s="26" t="s">
        <v>1018</v>
      </c>
      <c r="X138" s="20" t="s">
        <v>32</v>
      </c>
      <c r="Y138" s="20"/>
      <c r="Z138" s="82" t="e">
        <f>[1]Submitter!$F$3</f>
        <v>#REF!</v>
      </c>
      <c r="AA138" s="83" t="e">
        <f>[1]Submitter!$F$6</f>
        <v>#REF!</v>
      </c>
      <c r="AB138" s="177"/>
      <c r="AC138" s="177"/>
      <c r="AD138" s="24"/>
      <c r="AE138" s="97"/>
      <c r="AF138" s="97"/>
      <c r="AG138" s="175"/>
      <c r="AH138" s="130" t="s">
        <v>1000</v>
      </c>
      <c r="AL138" s="130"/>
    </row>
    <row r="139" spans="1:99" s="134" customFormat="1" ht="242.25">
      <c r="A139" s="184">
        <v>104</v>
      </c>
      <c r="B139" s="109" t="s">
        <v>106</v>
      </c>
      <c r="C139" s="109"/>
      <c r="D139" s="109"/>
      <c r="E139" s="109">
        <v>4</v>
      </c>
      <c r="F139" s="109" t="s">
        <v>358</v>
      </c>
      <c r="G139" s="109"/>
      <c r="H139" s="109"/>
      <c r="I139" s="201" t="s">
        <v>239</v>
      </c>
      <c r="J139" s="201">
        <v>1</v>
      </c>
      <c r="K139" s="107" t="s">
        <v>359</v>
      </c>
      <c r="L139" s="107" t="s">
        <v>360</v>
      </c>
      <c r="M139" s="107" t="s">
        <v>400</v>
      </c>
      <c r="N139" s="84"/>
      <c r="O139" s="21" t="s">
        <v>989</v>
      </c>
      <c r="P139" s="20"/>
      <c r="Q139" s="20"/>
      <c r="R139" s="20"/>
      <c r="S139" s="21" t="s">
        <v>1019</v>
      </c>
      <c r="T139" s="20"/>
      <c r="U139" s="26" t="s">
        <v>1022</v>
      </c>
      <c r="V139" s="26" t="s">
        <v>1020</v>
      </c>
      <c r="W139" s="26" t="s">
        <v>1021</v>
      </c>
      <c r="X139" s="20" t="s">
        <v>29</v>
      </c>
      <c r="Y139" s="20"/>
      <c r="Z139" s="82" t="s">
        <v>237</v>
      </c>
      <c r="AA139" s="83" t="s">
        <v>238</v>
      </c>
      <c r="AB139" s="135"/>
      <c r="AC139" s="135"/>
      <c r="AD139" s="24"/>
      <c r="AE139" s="97"/>
      <c r="AF139" s="97"/>
      <c r="AG139" s="136" t="s">
        <v>989</v>
      </c>
      <c r="AH139" s="134" t="s">
        <v>1000</v>
      </c>
    </row>
    <row r="140" spans="1:99" s="134" customFormat="1" ht="25.5">
      <c r="A140" s="181">
        <v>205</v>
      </c>
      <c r="B140" s="109" t="s">
        <v>106</v>
      </c>
      <c r="C140" s="109"/>
      <c r="D140" s="109"/>
      <c r="E140" s="109">
        <v>4</v>
      </c>
      <c r="F140" s="109" t="s">
        <v>386</v>
      </c>
      <c r="G140" s="109"/>
      <c r="H140" s="109"/>
      <c r="I140" s="170" t="s">
        <v>279</v>
      </c>
      <c r="J140" s="170">
        <v>1</v>
      </c>
      <c r="K140" s="107" t="s">
        <v>848</v>
      </c>
      <c r="L140" s="107" t="s">
        <v>849</v>
      </c>
      <c r="M140" s="107" t="s">
        <v>850</v>
      </c>
      <c r="N140" s="84"/>
      <c r="O140" s="21"/>
      <c r="P140" s="20"/>
      <c r="Q140" s="20"/>
      <c r="R140" s="20"/>
      <c r="S140" s="21" t="s">
        <v>2</v>
      </c>
      <c r="T140" s="20"/>
      <c r="U140" s="26"/>
      <c r="V140" s="26"/>
      <c r="W140" s="26"/>
      <c r="X140" s="20" t="s">
        <v>4</v>
      </c>
      <c r="Y140" s="20"/>
      <c r="Z140" s="82" t="e">
        <f>[1]Submitter!$F$3</f>
        <v>#REF!</v>
      </c>
      <c r="AA140" s="83" t="e">
        <f>[1]Submitter!$F$6</f>
        <v>#REF!</v>
      </c>
      <c r="AB140" s="177"/>
      <c r="AC140" s="177"/>
      <c r="AD140" s="24"/>
      <c r="AE140" s="97"/>
      <c r="AF140" s="97"/>
      <c r="AG140" s="175"/>
      <c r="AK140" s="130"/>
    </row>
    <row r="141" spans="1:99" s="134" customFormat="1" ht="89.25">
      <c r="A141" s="184">
        <v>105</v>
      </c>
      <c r="B141" s="109" t="s">
        <v>106</v>
      </c>
      <c r="C141" s="109"/>
      <c r="D141" s="109" t="s">
        <v>581</v>
      </c>
      <c r="E141" s="109">
        <v>4</v>
      </c>
      <c r="F141" s="109" t="s">
        <v>358</v>
      </c>
      <c r="G141" s="109"/>
      <c r="H141" s="109"/>
      <c r="I141" s="201" t="s">
        <v>239</v>
      </c>
      <c r="J141" s="201">
        <v>1</v>
      </c>
      <c r="K141" s="107" t="s">
        <v>582</v>
      </c>
      <c r="L141" s="107"/>
      <c r="M141" s="107" t="s">
        <v>553</v>
      </c>
      <c r="N141" s="84"/>
      <c r="O141" s="21"/>
      <c r="P141" s="20" t="s">
        <v>42</v>
      </c>
      <c r="Q141" s="20"/>
      <c r="R141" s="20"/>
      <c r="S141" s="21" t="s">
        <v>990</v>
      </c>
      <c r="T141" s="20"/>
      <c r="U141" s="26">
        <v>11</v>
      </c>
      <c r="V141" s="26">
        <v>0</v>
      </c>
      <c r="W141" s="26">
        <v>0</v>
      </c>
      <c r="X141" s="20" t="s">
        <v>29</v>
      </c>
      <c r="Y141" s="20"/>
      <c r="Z141" s="82" t="s">
        <v>686</v>
      </c>
      <c r="AA141" s="83" t="s">
        <v>687</v>
      </c>
      <c r="AB141" s="135"/>
      <c r="AC141" s="135"/>
      <c r="AD141" s="24"/>
      <c r="AE141" s="97"/>
      <c r="AF141" s="97"/>
      <c r="AG141" s="136"/>
      <c r="AH141" s="130"/>
      <c r="AI141" s="137"/>
      <c r="AJ141" s="137"/>
      <c r="AK141" s="137"/>
      <c r="AL141" s="130"/>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37"/>
      <c r="BQ141" s="137"/>
      <c r="BR141" s="137"/>
      <c r="BS141" s="137"/>
      <c r="BT141" s="137"/>
      <c r="BU141" s="137"/>
      <c r="BV141" s="137"/>
      <c r="BW141" s="137"/>
      <c r="BX141" s="137"/>
      <c r="BY141" s="137"/>
      <c r="BZ141" s="137"/>
      <c r="CA141" s="137"/>
      <c r="CB141" s="137"/>
      <c r="CC141" s="137"/>
      <c r="CD141" s="137"/>
      <c r="CE141" s="137"/>
      <c r="CF141" s="137"/>
      <c r="CG141" s="137"/>
      <c r="CH141" s="137"/>
      <c r="CI141" s="137"/>
      <c r="CJ141" s="137"/>
      <c r="CK141" s="137"/>
      <c r="CL141" s="137"/>
      <c r="CM141" s="137"/>
      <c r="CN141" s="137"/>
      <c r="CO141" s="137"/>
      <c r="CP141" s="137"/>
      <c r="CQ141" s="137"/>
      <c r="CR141" s="137"/>
      <c r="CS141" s="137"/>
      <c r="CT141" s="137"/>
      <c r="CU141" s="137"/>
    </row>
    <row r="142" spans="1:99" s="134" customFormat="1" ht="63.95" customHeight="1">
      <c r="A142" s="184">
        <v>106</v>
      </c>
      <c r="B142" s="109" t="s">
        <v>106</v>
      </c>
      <c r="C142" s="109"/>
      <c r="D142" s="109" t="s">
        <v>682</v>
      </c>
      <c r="E142" s="109">
        <v>4</v>
      </c>
      <c r="F142" s="109" t="s">
        <v>358</v>
      </c>
      <c r="G142" s="109"/>
      <c r="H142" s="109"/>
      <c r="I142" s="201" t="s">
        <v>382</v>
      </c>
      <c r="J142" s="201">
        <v>1</v>
      </c>
      <c r="K142" s="107"/>
      <c r="L142" s="107"/>
      <c r="M142" s="107" t="s">
        <v>683</v>
      </c>
      <c r="N142" s="84"/>
      <c r="O142" s="21"/>
      <c r="P142" s="20"/>
      <c r="Q142" s="20"/>
      <c r="R142" s="20"/>
      <c r="S142" s="21" t="s">
        <v>988</v>
      </c>
      <c r="T142" s="20"/>
      <c r="U142" s="26"/>
      <c r="V142" s="26"/>
      <c r="W142" s="26"/>
      <c r="X142" s="20"/>
      <c r="Y142" s="20"/>
      <c r="Z142" s="82" t="s">
        <v>686</v>
      </c>
      <c r="AA142" s="83" t="s">
        <v>687</v>
      </c>
      <c r="AB142" s="135"/>
      <c r="AC142" s="135"/>
      <c r="AD142" s="24"/>
      <c r="AE142" s="97"/>
      <c r="AF142" s="97"/>
      <c r="AG142" s="136"/>
      <c r="AK142" s="130"/>
    </row>
    <row r="143" spans="1:99" s="134" customFormat="1" ht="153">
      <c r="A143" s="181">
        <v>204</v>
      </c>
      <c r="B143" s="109" t="s">
        <v>106</v>
      </c>
      <c r="C143" s="109"/>
      <c r="D143" s="109"/>
      <c r="E143" s="109">
        <v>4</v>
      </c>
      <c r="F143" s="109" t="s">
        <v>358</v>
      </c>
      <c r="G143" s="109"/>
      <c r="H143" s="109"/>
      <c r="I143" s="201" t="s">
        <v>239</v>
      </c>
      <c r="J143" s="201">
        <v>1</v>
      </c>
      <c r="K143" s="107"/>
      <c r="L143" s="107"/>
      <c r="M143" s="107" t="s">
        <v>847</v>
      </c>
      <c r="N143" s="84"/>
      <c r="O143" s="21"/>
      <c r="P143" s="20"/>
      <c r="Q143" s="20"/>
      <c r="R143" s="20"/>
      <c r="S143" s="21" t="s">
        <v>991</v>
      </c>
      <c r="T143" s="20"/>
      <c r="U143" s="26"/>
      <c r="V143" s="26"/>
      <c r="W143" s="26"/>
      <c r="X143" s="20" t="s">
        <v>29</v>
      </c>
      <c r="Y143" s="20"/>
      <c r="Z143" s="82" t="e">
        <f>[1]Submitter!$F$3</f>
        <v>#REF!</v>
      </c>
      <c r="AA143" s="83" t="e">
        <f>[1]Submitter!$F$6</f>
        <v>#REF!</v>
      </c>
      <c r="AB143" s="177"/>
      <c r="AC143" s="177"/>
      <c r="AD143" s="24"/>
      <c r="AE143" s="97"/>
      <c r="AF143" s="97"/>
      <c r="AG143" s="175"/>
      <c r="AK143" s="130"/>
    </row>
    <row r="144" spans="1:99" s="134" customFormat="1" ht="89.25">
      <c r="A144" s="184">
        <v>108</v>
      </c>
      <c r="B144" s="109" t="s">
        <v>106</v>
      </c>
      <c r="C144" s="109"/>
      <c r="D144" s="109"/>
      <c r="E144" s="109">
        <v>4</v>
      </c>
      <c r="F144" s="109" t="s">
        <v>401</v>
      </c>
      <c r="G144" s="109"/>
      <c r="H144" s="109"/>
      <c r="I144" s="201" t="s">
        <v>239</v>
      </c>
      <c r="J144" s="201">
        <v>1</v>
      </c>
      <c r="K144" s="107" t="s">
        <v>402</v>
      </c>
      <c r="L144" s="107" t="s">
        <v>287</v>
      </c>
      <c r="M144" s="107" t="s">
        <v>403</v>
      </c>
      <c r="N144" s="84"/>
      <c r="O144" s="21"/>
      <c r="P144" s="20"/>
      <c r="Q144" s="20"/>
      <c r="R144" s="20"/>
      <c r="S144" s="21" t="s">
        <v>1023</v>
      </c>
      <c r="T144" s="20"/>
      <c r="U144" s="26" t="s">
        <v>1025</v>
      </c>
      <c r="V144" s="26" t="s">
        <v>1024</v>
      </c>
      <c r="W144" s="26" t="s">
        <v>1025</v>
      </c>
      <c r="X144" s="20" t="s">
        <v>29</v>
      </c>
      <c r="Y144" s="20"/>
      <c r="Z144" s="82" t="s">
        <v>237</v>
      </c>
      <c r="AA144" s="83" t="s">
        <v>238</v>
      </c>
      <c r="AB144" s="135"/>
      <c r="AC144" s="135"/>
      <c r="AD144" s="24"/>
      <c r="AE144" s="97"/>
      <c r="AF144" s="97"/>
      <c r="AG144" s="136"/>
      <c r="AK144" s="130"/>
      <c r="AL144" s="130"/>
    </row>
    <row r="145" spans="1:38" s="134" customFormat="1" ht="127.5">
      <c r="A145" s="184">
        <v>109</v>
      </c>
      <c r="B145" s="109" t="s">
        <v>106</v>
      </c>
      <c r="C145" s="109"/>
      <c r="D145" s="109" t="s">
        <v>554</v>
      </c>
      <c r="E145" s="109">
        <v>4</v>
      </c>
      <c r="F145" s="109" t="s">
        <v>401</v>
      </c>
      <c r="G145" s="109"/>
      <c r="H145" s="109"/>
      <c r="I145" s="201" t="s">
        <v>239</v>
      </c>
      <c r="J145" s="201">
        <v>1</v>
      </c>
      <c r="K145" s="107" t="s">
        <v>555</v>
      </c>
      <c r="L145" s="107" t="s">
        <v>592</v>
      </c>
      <c r="M145" s="107" t="s">
        <v>593</v>
      </c>
      <c r="N145" s="84"/>
      <c r="O145" s="21"/>
      <c r="P145" s="20" t="s">
        <v>42</v>
      </c>
      <c r="Q145" s="20"/>
      <c r="R145" s="20"/>
      <c r="S145" s="21" t="s">
        <v>994</v>
      </c>
      <c r="T145" s="20" t="s">
        <v>993</v>
      </c>
      <c r="U145" s="26">
        <v>11</v>
      </c>
      <c r="V145" s="26">
        <v>0</v>
      </c>
      <c r="W145" s="26">
        <v>0</v>
      </c>
      <c r="X145" s="20" t="s">
        <v>29</v>
      </c>
      <c r="Y145" s="20"/>
      <c r="Z145" s="82" t="s">
        <v>686</v>
      </c>
      <c r="AA145" s="83" t="s">
        <v>687</v>
      </c>
      <c r="AB145" s="135"/>
      <c r="AC145" s="135"/>
      <c r="AD145" s="24"/>
      <c r="AE145" s="97"/>
      <c r="AF145" s="97"/>
      <c r="AG145" s="136"/>
      <c r="AL145" s="130"/>
    </row>
    <row r="146" spans="1:38" s="134" customFormat="1" ht="229.5">
      <c r="A146" s="184">
        <v>110</v>
      </c>
      <c r="B146" s="109" t="s">
        <v>106</v>
      </c>
      <c r="C146" s="109"/>
      <c r="D146" s="109"/>
      <c r="E146" s="109">
        <v>4</v>
      </c>
      <c r="F146" s="109" t="s">
        <v>386</v>
      </c>
      <c r="G146" s="109"/>
      <c r="H146" s="109"/>
      <c r="I146" s="201" t="s">
        <v>239</v>
      </c>
      <c r="J146" s="201">
        <v>1</v>
      </c>
      <c r="K146" s="107" t="s">
        <v>315</v>
      </c>
      <c r="L146" s="107" t="s">
        <v>316</v>
      </c>
      <c r="M146" s="107" t="s">
        <v>314</v>
      </c>
      <c r="N146" s="84"/>
      <c r="O146" s="21"/>
      <c r="P146" s="20" t="s">
        <v>44</v>
      </c>
      <c r="Q146" s="20"/>
      <c r="R146" s="20"/>
      <c r="S146" s="21" t="s">
        <v>1054</v>
      </c>
      <c r="T146" s="20"/>
      <c r="U146" s="26" t="s">
        <v>1055</v>
      </c>
      <c r="V146" s="26" t="s">
        <v>1048</v>
      </c>
      <c r="W146" s="26" t="s">
        <v>1048</v>
      </c>
      <c r="X146" s="20"/>
      <c r="Y146" s="20"/>
      <c r="Z146" s="82" t="s">
        <v>237</v>
      </c>
      <c r="AA146" s="83" t="s">
        <v>238</v>
      </c>
      <c r="AB146" s="135"/>
      <c r="AC146" s="135"/>
      <c r="AD146" s="24"/>
      <c r="AE146" s="97"/>
      <c r="AF146" s="97"/>
      <c r="AG146" s="136"/>
      <c r="AK146" s="130"/>
    </row>
    <row r="147" spans="1:38" s="134" customFormat="1" ht="51">
      <c r="A147" s="184">
        <v>111</v>
      </c>
      <c r="B147" s="109" t="s">
        <v>106</v>
      </c>
      <c r="C147" s="109"/>
      <c r="D147" s="109"/>
      <c r="E147" s="109">
        <v>4</v>
      </c>
      <c r="F147" s="109" t="s">
        <v>386</v>
      </c>
      <c r="G147" s="109"/>
      <c r="H147" s="109"/>
      <c r="I147" s="200" t="s">
        <v>239</v>
      </c>
      <c r="J147" s="200"/>
      <c r="K147" s="107" t="s">
        <v>317</v>
      </c>
      <c r="L147" s="107" t="s">
        <v>299</v>
      </c>
      <c r="M147" s="107" t="s">
        <v>318</v>
      </c>
      <c r="N147" s="84"/>
      <c r="O147" s="21" t="s">
        <v>989</v>
      </c>
      <c r="P147" s="20"/>
      <c r="Q147" s="20"/>
      <c r="R147" s="20"/>
      <c r="S147" s="217" t="s">
        <v>995</v>
      </c>
      <c r="T147" s="20"/>
      <c r="U147" s="26"/>
      <c r="V147" s="26"/>
      <c r="W147" s="26"/>
      <c r="X147" s="20"/>
      <c r="Y147" s="20"/>
      <c r="Z147" s="82" t="s">
        <v>237</v>
      </c>
      <c r="AA147" s="83" t="s">
        <v>238</v>
      </c>
      <c r="AB147" s="135"/>
      <c r="AC147" s="135"/>
      <c r="AD147" s="24"/>
      <c r="AE147" s="97"/>
      <c r="AF147" s="97"/>
      <c r="AG147" s="136"/>
      <c r="AK147" s="130"/>
      <c r="AL147" s="130"/>
    </row>
    <row r="148" spans="1:38" s="134" customFormat="1" ht="51">
      <c r="A148" s="184">
        <v>112</v>
      </c>
      <c r="B148" s="109" t="s">
        <v>106</v>
      </c>
      <c r="C148" s="109"/>
      <c r="D148" s="109"/>
      <c r="E148" s="109">
        <v>4</v>
      </c>
      <c r="F148" s="109" t="s">
        <v>386</v>
      </c>
      <c r="G148" s="109"/>
      <c r="H148" s="109"/>
      <c r="I148" s="200" t="s">
        <v>239</v>
      </c>
      <c r="J148" s="200"/>
      <c r="K148" s="107"/>
      <c r="L148" s="107"/>
      <c r="M148" s="107" t="s">
        <v>363</v>
      </c>
      <c r="N148" s="84"/>
      <c r="O148" s="21"/>
      <c r="P148" s="20"/>
      <c r="Q148" s="20"/>
      <c r="R148" s="20"/>
      <c r="S148" s="217" t="s">
        <v>995</v>
      </c>
      <c r="T148" s="20"/>
      <c r="U148" s="26"/>
      <c r="V148" s="26"/>
      <c r="W148" s="26"/>
      <c r="X148" s="20"/>
      <c r="Y148" s="20"/>
      <c r="Z148" s="82" t="s">
        <v>237</v>
      </c>
      <c r="AA148" s="83" t="s">
        <v>238</v>
      </c>
      <c r="AB148" s="135"/>
      <c r="AC148" s="135"/>
      <c r="AD148" s="24"/>
      <c r="AE148" s="97"/>
      <c r="AF148" s="97"/>
      <c r="AG148" s="136"/>
      <c r="AK148" s="130"/>
    </row>
    <row r="149" spans="1:38" s="134" customFormat="1" ht="38.25">
      <c r="A149" s="184">
        <v>113</v>
      </c>
      <c r="B149" s="109" t="s">
        <v>106</v>
      </c>
      <c r="C149" s="109"/>
      <c r="D149" s="109" t="s">
        <v>594</v>
      </c>
      <c r="E149" s="109">
        <v>4</v>
      </c>
      <c r="F149" s="109" t="s">
        <v>386</v>
      </c>
      <c r="G149" s="109"/>
      <c r="H149" s="109"/>
      <c r="I149" s="201" t="s">
        <v>239</v>
      </c>
      <c r="J149" s="201">
        <v>1</v>
      </c>
      <c r="K149" s="107" t="s">
        <v>595</v>
      </c>
      <c r="L149" s="107" t="s">
        <v>596</v>
      </c>
      <c r="M149" s="107" t="s">
        <v>597</v>
      </c>
      <c r="N149" s="84"/>
      <c r="O149" s="21"/>
      <c r="P149" s="20" t="s">
        <v>41</v>
      </c>
      <c r="Q149" s="20"/>
      <c r="R149" s="20"/>
      <c r="S149" s="21" t="s">
        <v>996</v>
      </c>
      <c r="T149" s="20"/>
      <c r="U149" s="26">
        <v>9</v>
      </c>
      <c r="V149" s="26">
        <v>0</v>
      </c>
      <c r="W149" s="26">
        <v>0</v>
      </c>
      <c r="X149" s="20" t="s">
        <v>29</v>
      </c>
      <c r="Y149" s="20"/>
      <c r="Z149" s="82" t="s">
        <v>686</v>
      </c>
      <c r="AA149" s="83" t="s">
        <v>687</v>
      </c>
      <c r="AB149" s="131"/>
      <c r="AC149" s="131"/>
      <c r="AD149" s="24"/>
      <c r="AE149" s="97"/>
      <c r="AF149" s="97"/>
      <c r="AG149" s="136"/>
    </row>
    <row r="150" spans="1:38" s="134" customFormat="1" ht="140.25">
      <c r="A150" s="184">
        <v>114</v>
      </c>
      <c r="B150" s="109" t="s">
        <v>106</v>
      </c>
      <c r="C150" s="109"/>
      <c r="D150" s="109" t="s">
        <v>598</v>
      </c>
      <c r="E150" s="109">
        <v>4</v>
      </c>
      <c r="F150" s="109" t="s">
        <v>386</v>
      </c>
      <c r="G150" s="109"/>
      <c r="H150" s="109"/>
      <c r="I150" s="201" t="s">
        <v>239</v>
      </c>
      <c r="J150" s="201">
        <v>1</v>
      </c>
      <c r="K150" s="107" t="s">
        <v>599</v>
      </c>
      <c r="L150" s="107" t="s">
        <v>600</v>
      </c>
      <c r="M150" s="107" t="s">
        <v>604</v>
      </c>
      <c r="N150" s="84"/>
      <c r="O150" s="21"/>
      <c r="P150" s="20" t="s">
        <v>42</v>
      </c>
      <c r="Q150" s="20"/>
      <c r="R150" s="20"/>
      <c r="S150" s="21" t="s">
        <v>997</v>
      </c>
      <c r="T150" s="20"/>
      <c r="U150" s="26">
        <v>9</v>
      </c>
      <c r="V150" s="26">
        <v>0</v>
      </c>
      <c r="W150" s="26">
        <v>0</v>
      </c>
      <c r="X150" s="20" t="s">
        <v>29</v>
      </c>
      <c r="Y150" s="20"/>
      <c r="Z150" s="82" t="s">
        <v>686</v>
      </c>
      <c r="AA150" s="83" t="s">
        <v>687</v>
      </c>
      <c r="AB150" s="131"/>
      <c r="AC150" s="131"/>
      <c r="AD150" s="24"/>
      <c r="AE150" s="97"/>
      <c r="AF150" s="97"/>
      <c r="AG150" s="136"/>
      <c r="AI150" s="130"/>
      <c r="AL150" s="130"/>
    </row>
    <row r="151" spans="1:38" s="134" customFormat="1" ht="178.5">
      <c r="A151" s="181">
        <v>206</v>
      </c>
      <c r="B151" s="109"/>
      <c r="C151" s="109"/>
      <c r="D151" s="109"/>
      <c r="E151" s="109">
        <v>4</v>
      </c>
      <c r="F151" s="109" t="s">
        <v>386</v>
      </c>
      <c r="G151" s="109"/>
      <c r="H151" s="109"/>
      <c r="I151" s="201" t="s">
        <v>239</v>
      </c>
      <c r="J151" s="201">
        <v>1</v>
      </c>
      <c r="K151" s="107"/>
      <c r="L151" s="107"/>
      <c r="M151" s="107" t="s">
        <v>884</v>
      </c>
      <c r="N151" s="84"/>
      <c r="O151" s="21"/>
      <c r="P151" s="20" t="s">
        <v>44</v>
      </c>
      <c r="Q151" s="20"/>
      <c r="R151" s="20"/>
      <c r="S151" s="21" t="s">
        <v>1056</v>
      </c>
      <c r="T151" s="20" t="s">
        <v>1057</v>
      </c>
      <c r="U151" s="26">
        <v>15</v>
      </c>
      <c r="V151" s="26">
        <v>0</v>
      </c>
      <c r="W151" s="26">
        <v>0</v>
      </c>
      <c r="X151" s="20"/>
      <c r="Y151" s="20"/>
      <c r="Z151" s="82" t="e">
        <f>[1]Submitter!$F$3</f>
        <v>#REF!</v>
      </c>
      <c r="AA151" s="83" t="e">
        <f>[1]Submitter!$F$6</f>
        <v>#REF!</v>
      </c>
      <c r="AB151" s="177"/>
      <c r="AC151" s="177"/>
      <c r="AD151" s="24"/>
      <c r="AE151" s="97"/>
      <c r="AF151" s="97"/>
      <c r="AG151" s="175"/>
      <c r="AI151" s="130"/>
      <c r="AL151" s="130"/>
    </row>
    <row r="152" spans="1:38" s="134" customFormat="1" ht="51">
      <c r="A152" s="184">
        <v>124</v>
      </c>
      <c r="B152" s="109" t="s">
        <v>106</v>
      </c>
      <c r="C152" s="109"/>
      <c r="D152" s="109"/>
      <c r="E152" s="109">
        <v>4</v>
      </c>
      <c r="F152" s="109" t="s">
        <v>338</v>
      </c>
      <c r="G152" s="109"/>
      <c r="H152" s="109"/>
      <c r="I152" s="201" t="s">
        <v>342</v>
      </c>
      <c r="J152" s="201">
        <v>1</v>
      </c>
      <c r="K152" s="107"/>
      <c r="L152" s="107"/>
      <c r="M152" s="107" t="s">
        <v>345</v>
      </c>
      <c r="N152" s="84"/>
      <c r="O152" s="21"/>
      <c r="P152" s="20"/>
      <c r="Q152" s="20"/>
      <c r="R152" s="20"/>
      <c r="S152" s="21" t="s">
        <v>1027</v>
      </c>
      <c r="T152" s="20"/>
      <c r="U152" s="26"/>
      <c r="V152" s="26"/>
      <c r="W152" s="26"/>
      <c r="X152" s="20"/>
      <c r="Y152" s="20"/>
      <c r="Z152" s="82" t="s">
        <v>237</v>
      </c>
      <c r="AA152" s="83" t="s">
        <v>238</v>
      </c>
      <c r="AB152" s="135"/>
      <c r="AC152" s="135"/>
      <c r="AD152" s="24"/>
      <c r="AE152" s="97"/>
      <c r="AF152" s="97"/>
      <c r="AG152" s="136"/>
      <c r="AI152" s="130"/>
      <c r="AL152" s="130"/>
    </row>
    <row r="153" spans="1:38" s="134" customFormat="1" ht="153">
      <c r="A153" s="184">
        <v>125</v>
      </c>
      <c r="B153" s="109" t="s">
        <v>106</v>
      </c>
      <c r="C153" s="109"/>
      <c r="D153" s="109" t="s">
        <v>614</v>
      </c>
      <c r="E153" s="109">
        <v>4</v>
      </c>
      <c r="F153" s="109" t="s">
        <v>338</v>
      </c>
      <c r="G153" s="109"/>
      <c r="H153" s="109"/>
      <c r="I153" s="193" t="s">
        <v>342</v>
      </c>
      <c r="J153" s="193"/>
      <c r="K153" s="107" t="s">
        <v>615</v>
      </c>
      <c r="L153" s="107" t="s">
        <v>566</v>
      </c>
      <c r="M153" s="107" t="s">
        <v>567</v>
      </c>
      <c r="N153" s="84"/>
      <c r="O153" s="21"/>
      <c r="P153" s="20"/>
      <c r="Q153" s="20"/>
      <c r="R153" s="20"/>
      <c r="S153" s="21"/>
      <c r="T153" s="20"/>
      <c r="U153" s="26"/>
      <c r="V153" s="26"/>
      <c r="W153" s="26"/>
      <c r="X153" s="20"/>
      <c r="Y153" s="20"/>
      <c r="Z153" s="82" t="s">
        <v>686</v>
      </c>
      <c r="AA153" s="83" t="s">
        <v>687</v>
      </c>
      <c r="AB153" s="131"/>
      <c r="AC153" s="131"/>
      <c r="AD153" s="24"/>
      <c r="AE153" s="97"/>
      <c r="AF153" s="97"/>
      <c r="AG153" s="136"/>
      <c r="AI153" s="130"/>
      <c r="AL153" s="130"/>
    </row>
    <row r="154" spans="1:38" s="134" customFormat="1" ht="76.5">
      <c r="A154" s="181">
        <v>207</v>
      </c>
      <c r="B154" s="109" t="s">
        <v>106</v>
      </c>
      <c r="C154" s="109"/>
      <c r="D154" s="109"/>
      <c r="E154" s="109">
        <v>4</v>
      </c>
      <c r="F154" s="109" t="s">
        <v>386</v>
      </c>
      <c r="G154" s="109"/>
      <c r="H154" s="109"/>
      <c r="I154" s="201" t="s">
        <v>382</v>
      </c>
      <c r="J154" s="201">
        <v>1</v>
      </c>
      <c r="K154" s="107" t="s">
        <v>885</v>
      </c>
      <c r="L154" s="107"/>
      <c r="M154" s="107" t="s">
        <v>860</v>
      </c>
      <c r="N154" s="84" t="s">
        <v>29</v>
      </c>
      <c r="O154" s="21"/>
      <c r="P154" s="20" t="s">
        <v>43</v>
      </c>
      <c r="Q154" s="20"/>
      <c r="R154" s="20"/>
      <c r="S154" s="21" t="s">
        <v>1058</v>
      </c>
      <c r="T154" s="20"/>
      <c r="U154" s="26">
        <v>14</v>
      </c>
      <c r="V154" s="26">
        <v>0</v>
      </c>
      <c r="W154" s="26">
        <v>1</v>
      </c>
      <c r="X154" s="20"/>
      <c r="Y154" s="20"/>
      <c r="Z154" s="82" t="e">
        <f>[1]Submitter!$F$3</f>
        <v>#REF!</v>
      </c>
      <c r="AA154" s="83" t="e">
        <f>[1]Submitter!$F$6</f>
        <v>#REF!</v>
      </c>
      <c r="AB154" s="177"/>
      <c r="AC154" s="177"/>
      <c r="AD154" s="24"/>
      <c r="AE154" s="97"/>
      <c r="AF154" s="97"/>
      <c r="AG154" s="175"/>
      <c r="AI154" s="130"/>
      <c r="AL154" s="130"/>
    </row>
    <row r="155" spans="1:38" s="134" customFormat="1" ht="76.5">
      <c r="A155" s="184">
        <v>127</v>
      </c>
      <c r="B155" s="109" t="s">
        <v>106</v>
      </c>
      <c r="C155" s="109"/>
      <c r="D155" s="109" t="s">
        <v>619</v>
      </c>
      <c r="E155" s="109">
        <v>4</v>
      </c>
      <c r="F155" s="109" t="s">
        <v>338</v>
      </c>
      <c r="G155" s="109"/>
      <c r="H155" s="109"/>
      <c r="I155" s="193" t="s">
        <v>371</v>
      </c>
      <c r="J155" s="193"/>
      <c r="K155" s="107" t="s">
        <v>620</v>
      </c>
      <c r="L155" s="107"/>
      <c r="M155" s="107" t="s">
        <v>621</v>
      </c>
      <c r="N155" s="84"/>
      <c r="O155" s="21"/>
      <c r="P155" s="20"/>
      <c r="Q155" s="20"/>
      <c r="R155" s="20"/>
      <c r="S155" s="21"/>
      <c r="T155" s="20"/>
      <c r="U155" s="26"/>
      <c r="V155" s="26"/>
      <c r="W155" s="26"/>
      <c r="X155" s="20"/>
      <c r="Y155" s="20"/>
      <c r="Z155" s="82" t="s">
        <v>686</v>
      </c>
      <c r="AA155" s="83" t="s">
        <v>687</v>
      </c>
      <c r="AB155" s="135"/>
      <c r="AC155" s="135"/>
      <c r="AD155" s="24"/>
      <c r="AE155" s="97"/>
      <c r="AF155" s="97"/>
      <c r="AG155" s="136"/>
    </row>
    <row r="156" spans="1:38" s="134" customFormat="1" ht="89.25">
      <c r="A156" s="184">
        <v>115</v>
      </c>
      <c r="B156" s="109" t="s">
        <v>106</v>
      </c>
      <c r="C156" s="109"/>
      <c r="D156" s="109"/>
      <c r="E156" s="109">
        <v>4</v>
      </c>
      <c r="F156" s="109" t="s">
        <v>387</v>
      </c>
      <c r="G156" s="109"/>
      <c r="H156" s="109"/>
      <c r="I156" s="201" t="s">
        <v>239</v>
      </c>
      <c r="J156" s="201">
        <v>1</v>
      </c>
      <c r="K156" s="107" t="s">
        <v>319</v>
      </c>
      <c r="L156" s="107" t="s">
        <v>299</v>
      </c>
      <c r="M156" s="107" t="s">
        <v>384</v>
      </c>
      <c r="N156" s="84"/>
      <c r="O156" s="21" t="s">
        <v>989</v>
      </c>
      <c r="P156" s="20"/>
      <c r="Q156" s="20"/>
      <c r="R156" s="20"/>
      <c r="S156" s="21" t="s">
        <v>1059</v>
      </c>
      <c r="T156" s="20"/>
      <c r="U156" s="26">
        <v>15</v>
      </c>
      <c r="V156" s="26">
        <v>0</v>
      </c>
      <c r="W156" s="26">
        <v>0</v>
      </c>
      <c r="X156" s="20"/>
      <c r="Y156" s="20"/>
      <c r="Z156" s="82" t="s">
        <v>237</v>
      </c>
      <c r="AA156" s="83" t="s">
        <v>238</v>
      </c>
      <c r="AB156" s="135"/>
      <c r="AC156" s="135"/>
      <c r="AD156" s="24"/>
      <c r="AE156" s="97"/>
      <c r="AF156" s="97"/>
      <c r="AG156" s="136"/>
    </row>
    <row r="157" spans="1:38" s="134" customFormat="1" ht="153">
      <c r="A157" s="184">
        <v>116</v>
      </c>
      <c r="B157" s="109" t="s">
        <v>106</v>
      </c>
      <c r="C157" s="109"/>
      <c r="D157" s="109" t="s">
        <v>605</v>
      </c>
      <c r="E157" s="109">
        <v>4</v>
      </c>
      <c r="F157" s="109" t="s">
        <v>387</v>
      </c>
      <c r="G157" s="109"/>
      <c r="H157" s="109"/>
      <c r="I157" s="200" t="s">
        <v>239</v>
      </c>
      <c r="J157" s="200"/>
      <c r="K157" s="107" t="s">
        <v>612</v>
      </c>
      <c r="L157" s="107"/>
      <c r="M157" s="107" t="s">
        <v>613</v>
      </c>
      <c r="N157" s="84"/>
      <c r="O157" s="21"/>
      <c r="P157" s="20" t="s">
        <v>42</v>
      </c>
      <c r="Q157" s="20"/>
      <c r="R157" s="20"/>
      <c r="S157" s="21" t="s">
        <v>1061</v>
      </c>
      <c r="T157" s="20" t="s">
        <v>1062</v>
      </c>
      <c r="U157" s="26">
        <v>10</v>
      </c>
      <c r="V157" s="26">
        <v>0</v>
      </c>
      <c r="W157" s="26">
        <v>0</v>
      </c>
      <c r="X157" s="20"/>
      <c r="Y157" s="20"/>
      <c r="Z157" s="82" t="s">
        <v>686</v>
      </c>
      <c r="AA157" s="83" t="s">
        <v>687</v>
      </c>
      <c r="AB157" s="135"/>
      <c r="AC157" s="135"/>
      <c r="AD157" s="24"/>
      <c r="AE157" s="97"/>
      <c r="AF157" s="97"/>
      <c r="AG157" s="136"/>
    </row>
    <row r="158" spans="1:38" ht="165.75" customHeight="1">
      <c r="A158" s="184">
        <v>117</v>
      </c>
      <c r="B158" s="109" t="s">
        <v>106</v>
      </c>
      <c r="C158" s="109"/>
      <c r="D158" s="109"/>
      <c r="E158" s="109">
        <v>4</v>
      </c>
      <c r="F158" s="109" t="s">
        <v>338</v>
      </c>
      <c r="G158" s="109"/>
      <c r="H158" s="109"/>
      <c r="I158" s="201" t="s">
        <v>239</v>
      </c>
      <c r="J158" s="201">
        <v>1</v>
      </c>
      <c r="K158" s="107"/>
      <c r="L158" s="107"/>
      <c r="M158" s="107" t="s">
        <v>301</v>
      </c>
      <c r="N158" s="84"/>
      <c r="O158" s="21"/>
      <c r="P158" s="20"/>
      <c r="Q158" s="20"/>
      <c r="R158" s="20"/>
      <c r="S158" s="202" t="s">
        <v>1063</v>
      </c>
      <c r="T158" s="20"/>
      <c r="U158" s="26">
        <v>11</v>
      </c>
      <c r="V158" s="26">
        <v>0</v>
      </c>
      <c r="W158" s="26">
        <v>0</v>
      </c>
      <c r="X158" s="20"/>
      <c r="Y158" s="20"/>
      <c r="Z158" s="82" t="s">
        <v>237</v>
      </c>
      <c r="AA158" s="83" t="s">
        <v>238</v>
      </c>
      <c r="AB158" s="135"/>
      <c r="AC158" s="135"/>
      <c r="AD158" s="24"/>
      <c r="AE158" s="97"/>
      <c r="AF158" s="97"/>
      <c r="AG158" s="136"/>
      <c r="AH158" s="134"/>
      <c r="AI158" s="134"/>
      <c r="AJ158" s="134"/>
      <c r="AK158" s="134"/>
      <c r="AL158" s="134"/>
    </row>
    <row r="159" spans="1:38" ht="25.5">
      <c r="A159" s="184">
        <v>118</v>
      </c>
      <c r="B159" s="109" t="s">
        <v>106</v>
      </c>
      <c r="C159" s="109"/>
      <c r="D159" s="109"/>
      <c r="E159" s="109">
        <v>4</v>
      </c>
      <c r="F159" s="109" t="s">
        <v>338</v>
      </c>
      <c r="G159" s="109"/>
      <c r="H159" s="109"/>
      <c r="I159" s="201" t="s">
        <v>239</v>
      </c>
      <c r="J159" s="201">
        <v>1</v>
      </c>
      <c r="K159" s="107"/>
      <c r="L159" s="107"/>
      <c r="M159" s="107" t="s">
        <v>302</v>
      </c>
      <c r="N159" s="84"/>
      <c r="O159" s="21"/>
      <c r="P159" s="20"/>
      <c r="Q159" s="20" t="s">
        <v>905</v>
      </c>
      <c r="R159" s="20"/>
      <c r="S159" s="21" t="s">
        <v>1064</v>
      </c>
      <c r="T159" s="20"/>
      <c r="U159" s="26"/>
      <c r="V159" s="26"/>
      <c r="W159" s="26"/>
      <c r="X159" s="20"/>
      <c r="Y159" s="20"/>
      <c r="Z159" s="82" t="s">
        <v>237</v>
      </c>
      <c r="AA159" s="83" t="s">
        <v>238</v>
      </c>
      <c r="AB159" s="135"/>
      <c r="AC159" s="135"/>
      <c r="AD159" s="24"/>
      <c r="AE159" s="97"/>
      <c r="AF159" s="97"/>
      <c r="AG159" s="136"/>
      <c r="AH159" s="134"/>
      <c r="AI159" s="134"/>
      <c r="AJ159" s="134"/>
      <c r="AK159" s="134"/>
      <c r="AL159" s="130"/>
    </row>
    <row r="160" spans="1:38" ht="51">
      <c r="A160" s="184">
        <v>131</v>
      </c>
      <c r="B160" s="109" t="s">
        <v>106</v>
      </c>
      <c r="C160" s="109"/>
      <c r="D160" s="109"/>
      <c r="E160" s="109">
        <v>4</v>
      </c>
      <c r="F160" s="109" t="s">
        <v>740</v>
      </c>
      <c r="G160" s="109"/>
      <c r="H160" s="109"/>
      <c r="I160" s="193" t="s">
        <v>342</v>
      </c>
      <c r="J160" s="193">
        <v>1</v>
      </c>
      <c r="K160" s="107" t="s">
        <v>509</v>
      </c>
      <c r="L160" s="107" t="s">
        <v>510</v>
      </c>
      <c r="M160" s="107" t="s">
        <v>511</v>
      </c>
      <c r="N160" s="84"/>
      <c r="O160" s="21"/>
      <c r="P160" s="20"/>
      <c r="Q160" s="20"/>
      <c r="R160" s="20"/>
      <c r="S160" s="21" t="s">
        <v>1041</v>
      </c>
      <c r="T160" s="20"/>
      <c r="U160" s="26">
        <v>15</v>
      </c>
      <c r="V160" s="26">
        <v>0</v>
      </c>
      <c r="W160" s="26">
        <v>0</v>
      </c>
      <c r="X160" s="20" t="s">
        <v>29</v>
      </c>
      <c r="Y160" s="20"/>
      <c r="Z160" s="82" t="s">
        <v>545</v>
      </c>
      <c r="AA160" s="83" t="s">
        <v>546</v>
      </c>
      <c r="AB160" s="131" t="s">
        <v>466</v>
      </c>
      <c r="AC160" s="132" t="s">
        <v>467</v>
      </c>
      <c r="AD160" s="24"/>
      <c r="AE160" s="97"/>
      <c r="AF160" s="97"/>
      <c r="AG160" s="133"/>
      <c r="AL160" s="130"/>
    </row>
    <row r="161" spans="1:38" ht="51">
      <c r="A161" s="184">
        <v>132</v>
      </c>
      <c r="B161" s="109" t="s">
        <v>106</v>
      </c>
      <c r="C161" s="109"/>
      <c r="D161" s="109"/>
      <c r="E161" s="109">
        <v>4</v>
      </c>
      <c r="F161" s="109" t="s">
        <v>741</v>
      </c>
      <c r="G161" s="109"/>
      <c r="H161" s="109"/>
      <c r="I161" s="170" t="s">
        <v>279</v>
      </c>
      <c r="J161" s="170">
        <v>1</v>
      </c>
      <c r="K161" s="107" t="s">
        <v>512</v>
      </c>
      <c r="L161" s="107" t="s">
        <v>513</v>
      </c>
      <c r="M161" s="107" t="s">
        <v>514</v>
      </c>
      <c r="N161" s="84"/>
      <c r="O161" s="21"/>
      <c r="P161" s="20"/>
      <c r="Q161" s="20"/>
      <c r="R161" s="20"/>
      <c r="S161" s="21" t="s">
        <v>2</v>
      </c>
      <c r="T161" s="20"/>
      <c r="U161" s="26"/>
      <c r="V161" s="26"/>
      <c r="W161" s="26"/>
      <c r="X161" s="20" t="s">
        <v>29</v>
      </c>
      <c r="Y161" s="20"/>
      <c r="Z161" s="82" t="s">
        <v>545</v>
      </c>
      <c r="AA161" s="83" t="s">
        <v>546</v>
      </c>
      <c r="AB161" s="131" t="s">
        <v>466</v>
      </c>
      <c r="AC161" s="132" t="s">
        <v>467</v>
      </c>
      <c r="AD161" s="24"/>
      <c r="AE161" s="97"/>
      <c r="AF161" s="97"/>
      <c r="AG161" s="133"/>
      <c r="AL161" s="130"/>
    </row>
    <row r="162" spans="1:38" ht="51">
      <c r="A162" s="184">
        <v>133</v>
      </c>
      <c r="B162" s="109" t="s">
        <v>106</v>
      </c>
      <c r="C162" s="109"/>
      <c r="D162" s="109"/>
      <c r="E162" s="109">
        <v>4</v>
      </c>
      <c r="F162" s="109" t="s">
        <v>343</v>
      </c>
      <c r="G162" s="109"/>
      <c r="H162" s="109"/>
      <c r="I162" s="193" t="s">
        <v>342</v>
      </c>
      <c r="J162" s="193"/>
      <c r="K162" s="107"/>
      <c r="L162" s="107"/>
      <c r="M162" s="107" t="s">
        <v>344</v>
      </c>
      <c r="N162" s="84"/>
      <c r="O162" s="21"/>
      <c r="P162" s="20"/>
      <c r="Q162" s="20"/>
      <c r="R162" s="20"/>
      <c r="S162" s="21" t="s">
        <v>1026</v>
      </c>
      <c r="T162" s="20"/>
      <c r="U162" s="26"/>
      <c r="V162" s="26"/>
      <c r="W162" s="26"/>
      <c r="X162" s="20"/>
      <c r="Y162" s="20"/>
      <c r="Z162" s="82" t="s">
        <v>237</v>
      </c>
      <c r="AA162" s="83" t="s">
        <v>238</v>
      </c>
      <c r="AB162" s="135"/>
      <c r="AC162" s="135"/>
      <c r="AD162" s="24"/>
      <c r="AE162" s="97"/>
      <c r="AF162" s="97"/>
      <c r="AG162" s="136"/>
      <c r="AH162" s="134"/>
      <c r="AI162" s="134"/>
      <c r="AJ162" s="134"/>
      <c r="AK162" s="134"/>
      <c r="AL162" s="134"/>
    </row>
    <row r="163" spans="1:38" ht="89.25">
      <c r="A163" s="184">
        <v>119</v>
      </c>
      <c r="B163" s="109" t="s">
        <v>106</v>
      </c>
      <c r="C163" s="109"/>
      <c r="D163" s="109"/>
      <c r="E163" s="109">
        <v>4</v>
      </c>
      <c r="F163" s="109" t="s">
        <v>338</v>
      </c>
      <c r="G163" s="109"/>
      <c r="H163" s="109"/>
      <c r="I163" s="201" t="s">
        <v>239</v>
      </c>
      <c r="J163" s="201">
        <v>1</v>
      </c>
      <c r="K163" s="107" t="s">
        <v>303</v>
      </c>
      <c r="L163" s="107" t="s">
        <v>299</v>
      </c>
      <c r="M163" s="107" t="s">
        <v>304</v>
      </c>
      <c r="N163" s="84"/>
      <c r="O163" s="21" t="s">
        <v>989</v>
      </c>
      <c r="P163" s="20"/>
      <c r="Q163" s="20"/>
      <c r="R163" s="20"/>
      <c r="S163" s="202" t="s">
        <v>1065</v>
      </c>
      <c r="T163" s="20"/>
      <c r="U163" s="26">
        <v>9</v>
      </c>
      <c r="V163" s="26">
        <v>0</v>
      </c>
      <c r="W163" s="26">
        <v>2</v>
      </c>
      <c r="X163" s="20"/>
      <c r="Y163" s="20"/>
      <c r="Z163" s="82" t="s">
        <v>237</v>
      </c>
      <c r="AA163" s="83" t="s">
        <v>238</v>
      </c>
      <c r="AB163" s="135"/>
      <c r="AC163" s="135"/>
      <c r="AD163" s="24"/>
      <c r="AE163" s="97"/>
      <c r="AF163" s="97"/>
      <c r="AG163" s="136"/>
      <c r="AI163" s="134"/>
      <c r="AJ163" s="134"/>
      <c r="AK163" s="134"/>
      <c r="AL163" s="130"/>
    </row>
    <row r="164" spans="1:38" ht="153">
      <c r="A164" s="184">
        <v>135</v>
      </c>
      <c r="B164" s="109" t="s">
        <v>106</v>
      </c>
      <c r="C164" s="109"/>
      <c r="D164" s="109" t="s">
        <v>622</v>
      </c>
      <c r="E164" s="109">
        <v>4</v>
      </c>
      <c r="F164" s="109" t="s">
        <v>343</v>
      </c>
      <c r="G164" s="109"/>
      <c r="H164" s="109"/>
      <c r="I164" s="170" t="s">
        <v>279</v>
      </c>
      <c r="J164" s="170">
        <v>1</v>
      </c>
      <c r="K164" s="107" t="s">
        <v>624</v>
      </c>
      <c r="L164" s="107" t="s">
        <v>589</v>
      </c>
      <c r="M164" s="107"/>
      <c r="N164" s="84"/>
      <c r="O164" s="21"/>
      <c r="P164" s="20"/>
      <c r="Q164" s="20"/>
      <c r="R164" s="20"/>
      <c r="S164" s="21" t="s">
        <v>2</v>
      </c>
      <c r="T164" s="20"/>
      <c r="U164" s="26"/>
      <c r="V164" s="26"/>
      <c r="W164" s="26"/>
      <c r="X164" s="20" t="s">
        <v>29</v>
      </c>
      <c r="Y164" s="20"/>
      <c r="Z164" s="82" t="s">
        <v>686</v>
      </c>
      <c r="AA164" s="83" t="s">
        <v>687</v>
      </c>
      <c r="AB164" s="135"/>
      <c r="AC164" s="135"/>
      <c r="AD164" s="24"/>
      <c r="AE164" s="97"/>
      <c r="AF164" s="97"/>
      <c r="AG164" s="136"/>
      <c r="AH164" s="134"/>
      <c r="AI164" s="134"/>
      <c r="AJ164" s="134"/>
      <c r="AK164" s="134"/>
      <c r="AL164" s="134"/>
    </row>
    <row r="165" spans="1:38" ht="51">
      <c r="A165" s="184">
        <v>120</v>
      </c>
      <c r="B165" s="109" t="s">
        <v>106</v>
      </c>
      <c r="C165" s="109"/>
      <c r="D165" s="109"/>
      <c r="E165" s="109">
        <v>4</v>
      </c>
      <c r="F165" s="109" t="s">
        <v>338</v>
      </c>
      <c r="G165" s="109"/>
      <c r="H165" s="109"/>
      <c r="I165" s="201" t="s">
        <v>239</v>
      </c>
      <c r="J165" s="201">
        <v>1</v>
      </c>
      <c r="K165" s="107"/>
      <c r="L165" s="107"/>
      <c r="M165" s="107" t="s">
        <v>305</v>
      </c>
      <c r="N165" s="84"/>
      <c r="O165" s="21"/>
      <c r="P165" s="20"/>
      <c r="Q165" s="20" t="s">
        <v>905</v>
      </c>
      <c r="R165" s="20"/>
      <c r="S165" s="221" t="s">
        <v>1066</v>
      </c>
      <c r="T165" s="20"/>
      <c r="U165" s="26"/>
      <c r="V165" s="26"/>
      <c r="W165" s="26"/>
      <c r="X165" s="20"/>
      <c r="Y165" s="20"/>
      <c r="Z165" s="82" t="s">
        <v>237</v>
      </c>
      <c r="AA165" s="83" t="s">
        <v>238</v>
      </c>
      <c r="AB165" s="135"/>
      <c r="AC165" s="135"/>
      <c r="AD165" s="24"/>
      <c r="AE165" s="97"/>
      <c r="AF165" s="97"/>
      <c r="AG165" s="136"/>
      <c r="AL165" s="130"/>
    </row>
    <row r="166" spans="1:38" ht="25.5">
      <c r="A166" s="184">
        <v>121</v>
      </c>
      <c r="B166" s="109" t="s">
        <v>106</v>
      </c>
      <c r="C166" s="109"/>
      <c r="D166" s="109"/>
      <c r="E166" s="109">
        <v>4</v>
      </c>
      <c r="F166" s="109" t="s">
        <v>338</v>
      </c>
      <c r="G166" s="109"/>
      <c r="H166" s="109"/>
      <c r="I166" s="201" t="s">
        <v>239</v>
      </c>
      <c r="J166" s="201">
        <v>1</v>
      </c>
      <c r="K166" s="107"/>
      <c r="L166" s="107"/>
      <c r="M166" s="107" t="s">
        <v>306</v>
      </c>
      <c r="N166" s="84"/>
      <c r="O166" s="21"/>
      <c r="P166" s="20"/>
      <c r="Q166" s="20" t="s">
        <v>905</v>
      </c>
      <c r="R166" s="20"/>
      <c r="S166" s="221" t="s">
        <v>1066</v>
      </c>
      <c r="T166" s="20"/>
      <c r="U166" s="26"/>
      <c r="V166" s="26"/>
      <c r="W166" s="26"/>
      <c r="X166" s="20"/>
      <c r="Y166" s="20"/>
      <c r="Z166" s="82" t="s">
        <v>237</v>
      </c>
      <c r="AA166" s="83" t="s">
        <v>238</v>
      </c>
      <c r="AB166" s="135"/>
      <c r="AC166" s="135"/>
      <c r="AD166" s="24"/>
      <c r="AE166" s="97"/>
      <c r="AF166" s="97"/>
      <c r="AG166" s="136"/>
      <c r="AL166" s="130"/>
    </row>
    <row r="167" spans="1:38" ht="76.5">
      <c r="A167" s="184">
        <v>122</v>
      </c>
      <c r="B167" s="109" t="s">
        <v>106</v>
      </c>
      <c r="C167" s="109"/>
      <c r="D167" s="109"/>
      <c r="E167" s="109">
        <v>4</v>
      </c>
      <c r="F167" s="109" t="s">
        <v>338</v>
      </c>
      <c r="G167" s="109"/>
      <c r="H167" s="109"/>
      <c r="I167" s="201" t="s">
        <v>239</v>
      </c>
      <c r="J167" s="201">
        <v>1</v>
      </c>
      <c r="K167" s="107" t="s">
        <v>339</v>
      </c>
      <c r="L167" s="107" t="s">
        <v>316</v>
      </c>
      <c r="M167" s="107" t="s">
        <v>314</v>
      </c>
      <c r="N167" s="84"/>
      <c r="O167" s="21"/>
      <c r="P167" s="20"/>
      <c r="Q167" s="20"/>
      <c r="R167" s="20"/>
      <c r="S167" s="21" t="s">
        <v>1068</v>
      </c>
      <c r="T167" s="20"/>
      <c r="U167" s="26"/>
      <c r="V167" s="26"/>
      <c r="W167" s="26"/>
      <c r="X167" s="20"/>
      <c r="Y167" s="20"/>
      <c r="Z167" s="82" t="s">
        <v>237</v>
      </c>
      <c r="AA167" s="83" t="s">
        <v>238</v>
      </c>
      <c r="AB167" s="135"/>
      <c r="AC167" s="135"/>
      <c r="AD167" s="24"/>
      <c r="AE167" s="97"/>
      <c r="AF167" s="97"/>
      <c r="AG167" s="136"/>
      <c r="AL167" s="130"/>
    </row>
    <row r="168" spans="1:38" ht="153">
      <c r="A168" s="184">
        <v>139</v>
      </c>
      <c r="B168" s="109" t="s">
        <v>106</v>
      </c>
      <c r="C168" s="109"/>
      <c r="D168" s="109" t="s">
        <v>761</v>
      </c>
      <c r="E168" s="109"/>
      <c r="F168" s="109" t="s">
        <v>742</v>
      </c>
      <c r="G168" s="109"/>
      <c r="H168" s="109"/>
      <c r="I168" s="193" t="s">
        <v>342</v>
      </c>
      <c r="J168" s="193"/>
      <c r="K168" s="107" t="s">
        <v>762</v>
      </c>
      <c r="L168" s="107" t="s">
        <v>763</v>
      </c>
      <c r="M168" s="107" t="s">
        <v>731</v>
      </c>
      <c r="N168" s="84"/>
      <c r="O168" s="21"/>
      <c r="P168" s="20"/>
      <c r="Q168" s="20"/>
      <c r="R168" s="20"/>
      <c r="S168" s="21"/>
      <c r="T168" s="20"/>
      <c r="U168" s="26"/>
      <c r="V168" s="26"/>
      <c r="W168" s="26"/>
      <c r="X168" s="20"/>
      <c r="Y168" s="20"/>
      <c r="Z168" s="82" t="s">
        <v>732</v>
      </c>
      <c r="AA168" s="83" t="s">
        <v>765</v>
      </c>
      <c r="AB168" s="131"/>
      <c r="AC168" s="131"/>
      <c r="AD168" s="24"/>
      <c r="AE168" s="97"/>
      <c r="AF168" s="97"/>
      <c r="AG168" s="133"/>
      <c r="AL168" s="130"/>
    </row>
    <row r="169" spans="1:38" s="134" customFormat="1" ht="25.5">
      <c r="A169" s="184">
        <v>123</v>
      </c>
      <c r="B169" s="109" t="s">
        <v>106</v>
      </c>
      <c r="C169" s="109"/>
      <c r="D169" s="109"/>
      <c r="E169" s="109">
        <v>4</v>
      </c>
      <c r="F169" s="109" t="s">
        <v>338</v>
      </c>
      <c r="G169" s="109"/>
      <c r="H169" s="109"/>
      <c r="I169" s="201" t="s">
        <v>239</v>
      </c>
      <c r="J169" s="201">
        <v>1</v>
      </c>
      <c r="K169" s="107" t="s">
        <v>340</v>
      </c>
      <c r="L169" s="107" t="s">
        <v>286</v>
      </c>
      <c r="M169" s="107" t="s">
        <v>341</v>
      </c>
      <c r="N169" s="84"/>
      <c r="O169" s="21"/>
      <c r="P169" s="20"/>
      <c r="Q169" s="20"/>
      <c r="R169" s="20"/>
      <c r="S169" s="21" t="s">
        <v>1067</v>
      </c>
      <c r="T169" s="20"/>
      <c r="U169" s="26"/>
      <c r="V169" s="26"/>
      <c r="W169" s="26"/>
      <c r="X169" s="20"/>
      <c r="Y169" s="20"/>
      <c r="Z169" s="82" t="s">
        <v>237</v>
      </c>
      <c r="AA169" s="83" t="s">
        <v>238</v>
      </c>
      <c r="AB169" s="135"/>
      <c r="AC169" s="135"/>
      <c r="AD169" s="24"/>
      <c r="AE169" s="97"/>
      <c r="AF169" s="97"/>
      <c r="AG169" s="136"/>
      <c r="AH169" s="130"/>
      <c r="AL169" s="130"/>
    </row>
    <row r="170" spans="1:38" s="137" customFormat="1" ht="242.25">
      <c r="A170" s="184">
        <v>129</v>
      </c>
      <c r="B170" s="109" t="s">
        <v>106</v>
      </c>
      <c r="C170" s="109"/>
      <c r="D170" s="109"/>
      <c r="E170" s="109">
        <v>4</v>
      </c>
      <c r="F170" s="109" t="s">
        <v>338</v>
      </c>
      <c r="G170" s="109"/>
      <c r="H170" s="109"/>
      <c r="I170" s="200" t="s">
        <v>239</v>
      </c>
      <c r="J170" s="200"/>
      <c r="K170" s="107" t="s">
        <v>430</v>
      </c>
      <c r="L170" s="107"/>
      <c r="M170" s="107" t="s">
        <v>451</v>
      </c>
      <c r="N170" s="84"/>
      <c r="O170" s="21"/>
      <c r="P170" s="20"/>
      <c r="Q170" s="20"/>
      <c r="R170" s="20"/>
      <c r="S170" s="21" t="s">
        <v>1071</v>
      </c>
      <c r="T170" s="20"/>
      <c r="U170" s="26"/>
      <c r="V170" s="26"/>
      <c r="W170" s="26"/>
      <c r="X170" s="20"/>
      <c r="Y170" s="20"/>
      <c r="Z170" s="82" t="s">
        <v>545</v>
      </c>
      <c r="AA170" s="83" t="s">
        <v>546</v>
      </c>
      <c r="AB170" s="110" t="s">
        <v>417</v>
      </c>
      <c r="AC170" s="138" t="s">
        <v>418</v>
      </c>
      <c r="AD170" s="24"/>
      <c r="AE170" s="97"/>
      <c r="AF170" s="97"/>
      <c r="AG170" s="136"/>
      <c r="AH170" s="130"/>
      <c r="AL170" s="130"/>
    </row>
    <row r="171" spans="1:38" s="134" customFormat="1" ht="63.75">
      <c r="A171" s="181">
        <v>211</v>
      </c>
      <c r="B171" s="109" t="s">
        <v>106</v>
      </c>
      <c r="C171" s="109"/>
      <c r="D171" s="109"/>
      <c r="E171" s="109">
        <v>4</v>
      </c>
      <c r="F171" s="109" t="s">
        <v>742</v>
      </c>
      <c r="G171" s="109"/>
      <c r="H171" s="109"/>
      <c r="I171" s="193" t="s">
        <v>371</v>
      </c>
      <c r="J171" s="193"/>
      <c r="K171" s="107"/>
      <c r="L171" s="107"/>
      <c r="M171" s="107" t="s">
        <v>867</v>
      </c>
      <c r="N171" s="84"/>
      <c r="O171" s="21"/>
      <c r="P171" s="20"/>
      <c r="Q171" s="20"/>
      <c r="R171" s="20"/>
      <c r="S171" s="21"/>
      <c r="T171" s="20"/>
      <c r="U171" s="26"/>
      <c r="V171" s="26"/>
      <c r="W171" s="26"/>
      <c r="X171" s="20"/>
      <c r="Y171" s="20"/>
      <c r="Z171" s="82" t="e">
        <f>[1]Submitter!$F$3</f>
        <v>#REF!</v>
      </c>
      <c r="AA171" s="83" t="e">
        <f>[1]Submitter!$F$6</f>
        <v>#REF!</v>
      </c>
      <c r="AB171" s="177"/>
      <c r="AC171" s="177"/>
      <c r="AD171" s="24"/>
      <c r="AE171" s="97"/>
      <c r="AF171" s="97"/>
      <c r="AG171" s="175"/>
      <c r="AH171" s="130"/>
      <c r="AL171" s="130"/>
    </row>
    <row r="172" spans="1:38" s="134" customFormat="1" ht="25.5">
      <c r="A172" s="184">
        <v>134</v>
      </c>
      <c r="B172" s="109" t="s">
        <v>106</v>
      </c>
      <c r="C172" s="109"/>
      <c r="D172" s="109"/>
      <c r="E172" s="109">
        <v>4</v>
      </c>
      <c r="F172" s="109" t="s">
        <v>343</v>
      </c>
      <c r="G172" s="109"/>
      <c r="H172" s="109"/>
      <c r="I172" s="170" t="s">
        <v>239</v>
      </c>
      <c r="J172" s="170">
        <v>1</v>
      </c>
      <c r="K172" s="107"/>
      <c r="L172" s="107"/>
      <c r="M172" s="107" t="s">
        <v>307</v>
      </c>
      <c r="N172" s="84"/>
      <c r="O172" s="21"/>
      <c r="P172" s="20"/>
      <c r="Q172" s="20"/>
      <c r="R172" s="20"/>
      <c r="S172" s="21" t="s">
        <v>1013</v>
      </c>
      <c r="T172" s="20"/>
      <c r="U172" s="26"/>
      <c r="V172" s="26"/>
      <c r="W172" s="26"/>
      <c r="X172" s="20" t="s">
        <v>29</v>
      </c>
      <c r="Y172" s="20"/>
      <c r="Z172" s="82" t="s">
        <v>237</v>
      </c>
      <c r="AA172" s="83" t="s">
        <v>238</v>
      </c>
      <c r="AB172" s="135"/>
      <c r="AC172" s="135"/>
      <c r="AD172" s="24"/>
      <c r="AE172" s="97"/>
      <c r="AF172" s="97"/>
      <c r="AG172" s="136"/>
      <c r="AH172" s="130"/>
      <c r="AL172" s="130"/>
    </row>
    <row r="173" spans="1:38" s="134" customFormat="1" ht="140.25">
      <c r="A173" s="184">
        <v>136</v>
      </c>
      <c r="B173" s="109" t="s">
        <v>106</v>
      </c>
      <c r="C173" s="109"/>
      <c r="D173" s="109" t="s">
        <v>684</v>
      </c>
      <c r="E173" s="109">
        <v>4</v>
      </c>
      <c r="F173" s="109" t="s">
        <v>343</v>
      </c>
      <c r="G173" s="109"/>
      <c r="H173" s="109"/>
      <c r="I173" s="201" t="s">
        <v>382</v>
      </c>
      <c r="J173" s="201">
        <v>1</v>
      </c>
      <c r="K173" s="107"/>
      <c r="L173" s="107"/>
      <c r="M173" s="107" t="s">
        <v>685</v>
      </c>
      <c r="N173" s="84"/>
      <c r="O173" s="21"/>
      <c r="P173" s="20"/>
      <c r="Q173" s="20"/>
      <c r="R173" s="20"/>
      <c r="S173" s="21" t="s">
        <v>1074</v>
      </c>
      <c r="T173" s="20"/>
      <c r="U173" s="26"/>
      <c r="V173" s="26"/>
      <c r="W173" s="26"/>
      <c r="X173" s="20"/>
      <c r="Y173" s="20"/>
      <c r="Z173" s="82" t="s">
        <v>686</v>
      </c>
      <c r="AA173" s="83" t="s">
        <v>687</v>
      </c>
      <c r="AB173" s="135"/>
      <c r="AC173" s="135"/>
      <c r="AD173" s="24"/>
      <c r="AE173" s="97"/>
      <c r="AF173" s="97"/>
      <c r="AG173" s="136"/>
      <c r="AH173" s="130"/>
      <c r="AK173" s="130"/>
      <c r="AL173" s="139"/>
    </row>
    <row r="174" spans="1:38" s="134" customFormat="1" ht="178.5">
      <c r="A174" s="184">
        <v>140</v>
      </c>
      <c r="B174" s="109" t="s">
        <v>106</v>
      </c>
      <c r="C174" s="109"/>
      <c r="D174" s="109"/>
      <c r="E174" s="109">
        <v>4</v>
      </c>
      <c r="F174" s="109" t="s">
        <v>743</v>
      </c>
      <c r="G174" s="109"/>
      <c r="H174" s="109"/>
      <c r="I174" s="201" t="s">
        <v>239</v>
      </c>
      <c r="J174" s="201">
        <v>1</v>
      </c>
      <c r="K174" s="107" t="s">
        <v>699</v>
      </c>
      <c r="L174" s="107" t="s">
        <v>700</v>
      </c>
      <c r="M174" s="107" t="s">
        <v>701</v>
      </c>
      <c r="N174" s="84"/>
      <c r="O174" s="21"/>
      <c r="P174" s="20"/>
      <c r="Q174" s="20"/>
      <c r="R174" s="20"/>
      <c r="S174" s="21" t="s">
        <v>1080</v>
      </c>
      <c r="T174" s="20"/>
      <c r="U174" s="26"/>
      <c r="V174" s="26"/>
      <c r="W174" s="26"/>
      <c r="X174" s="20"/>
      <c r="Y174" s="20"/>
      <c r="Z174" s="82" t="s">
        <v>705</v>
      </c>
      <c r="AA174" s="83" t="s">
        <v>706</v>
      </c>
      <c r="AB174" s="131"/>
      <c r="AC174" s="131"/>
      <c r="AD174" s="24"/>
      <c r="AE174" s="97"/>
      <c r="AF174" s="97"/>
      <c r="AG174" s="133"/>
      <c r="AH174" s="111"/>
      <c r="AL174" s="130"/>
    </row>
    <row r="175" spans="1:38" s="134" customFormat="1" ht="140.25">
      <c r="A175" s="184">
        <v>141</v>
      </c>
      <c r="B175" s="109" t="s">
        <v>106</v>
      </c>
      <c r="C175" s="109"/>
      <c r="D175" s="109"/>
      <c r="E175" s="109">
        <v>4</v>
      </c>
      <c r="F175" s="109" t="s">
        <v>743</v>
      </c>
      <c r="G175" s="109"/>
      <c r="H175" s="109"/>
      <c r="I175" s="201" t="s">
        <v>382</v>
      </c>
      <c r="J175" s="201">
        <v>1</v>
      </c>
      <c r="K175" s="107" t="s">
        <v>699</v>
      </c>
      <c r="L175" s="107" t="s">
        <v>700</v>
      </c>
      <c r="M175" s="107" t="s">
        <v>738</v>
      </c>
      <c r="N175" s="84" t="s">
        <v>29</v>
      </c>
      <c r="O175" s="21"/>
      <c r="P175" s="20" t="s">
        <v>42</v>
      </c>
      <c r="Q175" s="20"/>
      <c r="R175" s="20"/>
      <c r="S175" s="21" t="s">
        <v>925</v>
      </c>
      <c r="T175" s="20"/>
      <c r="U175" s="26">
        <v>11</v>
      </c>
      <c r="V175" s="26">
        <v>3</v>
      </c>
      <c r="W175" s="26">
        <v>2</v>
      </c>
      <c r="X175" s="20" t="s">
        <v>926</v>
      </c>
      <c r="Y175" s="20"/>
      <c r="Z175" s="82" t="s">
        <v>822</v>
      </c>
      <c r="AA175" s="83" t="s">
        <v>823</v>
      </c>
      <c r="AB175" s="131"/>
      <c r="AC175" s="131"/>
      <c r="AD175" s="24"/>
      <c r="AE175" s="97"/>
      <c r="AF175" s="97"/>
      <c r="AG175" s="133"/>
      <c r="AL175" s="130"/>
    </row>
    <row r="176" spans="1:38" s="134" customFormat="1" ht="51">
      <c r="A176" s="184">
        <v>143</v>
      </c>
      <c r="B176" s="109" t="s">
        <v>106</v>
      </c>
      <c r="C176" s="109"/>
      <c r="D176" s="109"/>
      <c r="E176" s="109">
        <v>4</v>
      </c>
      <c r="F176" s="109" t="s">
        <v>346</v>
      </c>
      <c r="G176" s="109"/>
      <c r="H176" s="109"/>
      <c r="I176" s="200" t="s">
        <v>239</v>
      </c>
      <c r="J176" s="200"/>
      <c r="K176" s="107" t="s">
        <v>272</v>
      </c>
      <c r="L176" s="107" t="s">
        <v>286</v>
      </c>
      <c r="M176" s="107" t="s">
        <v>308</v>
      </c>
      <c r="N176" s="84"/>
      <c r="O176" s="21">
        <v>143</v>
      </c>
      <c r="P176" s="20"/>
      <c r="Q176" s="20"/>
      <c r="R176" s="20"/>
      <c r="S176" s="21" t="s">
        <v>1082</v>
      </c>
      <c r="T176" s="20"/>
      <c r="U176" s="26"/>
      <c r="V176" s="26"/>
      <c r="W176" s="26"/>
      <c r="X176" s="20"/>
      <c r="Y176" s="20"/>
      <c r="Z176" s="82" t="s">
        <v>237</v>
      </c>
      <c r="AA176" s="83" t="s">
        <v>238</v>
      </c>
      <c r="AB176" s="135"/>
      <c r="AC176" s="135"/>
      <c r="AD176" s="24"/>
      <c r="AE176" s="97"/>
      <c r="AF176" s="97"/>
      <c r="AG176" s="136"/>
      <c r="AL176" s="130"/>
    </row>
    <row r="177" spans="1:38" ht="51">
      <c r="A177" s="184">
        <v>144</v>
      </c>
      <c r="B177" s="109" t="s">
        <v>106</v>
      </c>
      <c r="C177" s="109"/>
      <c r="D177" s="109"/>
      <c r="E177" s="109">
        <v>4</v>
      </c>
      <c r="F177" s="109" t="s">
        <v>346</v>
      </c>
      <c r="G177" s="109"/>
      <c r="H177" s="109"/>
      <c r="I177" s="200" t="s">
        <v>239</v>
      </c>
      <c r="J177" s="200"/>
      <c r="K177" s="107" t="s">
        <v>273</v>
      </c>
      <c r="L177" s="107" t="s">
        <v>286</v>
      </c>
      <c r="M177" s="107" t="s">
        <v>308</v>
      </c>
      <c r="N177" s="84"/>
      <c r="O177" s="21">
        <v>143</v>
      </c>
      <c r="P177" s="20"/>
      <c r="Q177" s="20"/>
      <c r="R177" s="20"/>
      <c r="S177" s="21" t="s">
        <v>1082</v>
      </c>
      <c r="T177" s="20"/>
      <c r="U177" s="26"/>
      <c r="V177" s="26"/>
      <c r="W177" s="26"/>
      <c r="X177" s="20"/>
      <c r="Y177" s="20"/>
      <c r="Z177" s="82" t="s">
        <v>237</v>
      </c>
      <c r="AA177" s="83" t="s">
        <v>238</v>
      </c>
      <c r="AB177" s="135"/>
      <c r="AC177" s="135"/>
      <c r="AD177" s="24"/>
      <c r="AE177" s="97"/>
      <c r="AF177" s="97"/>
      <c r="AG177" s="136"/>
      <c r="AL177" s="130"/>
    </row>
    <row r="178" spans="1:38" s="134" customFormat="1" ht="51">
      <c r="A178" s="184">
        <v>145</v>
      </c>
      <c r="B178" s="109" t="s">
        <v>106</v>
      </c>
      <c r="C178" s="109"/>
      <c r="D178" s="109"/>
      <c r="E178" s="109">
        <v>4</v>
      </c>
      <c r="F178" s="109" t="s">
        <v>346</v>
      </c>
      <c r="G178" s="109"/>
      <c r="H178" s="109"/>
      <c r="I178" s="200" t="s">
        <v>239</v>
      </c>
      <c r="J178" s="200"/>
      <c r="K178" s="107" t="s">
        <v>274</v>
      </c>
      <c r="L178" s="107" t="s">
        <v>286</v>
      </c>
      <c r="M178" s="107" t="s">
        <v>308</v>
      </c>
      <c r="N178" s="84"/>
      <c r="O178" s="21">
        <v>143</v>
      </c>
      <c r="P178" s="20"/>
      <c r="Q178" s="20"/>
      <c r="R178" s="20"/>
      <c r="S178" s="21" t="s">
        <v>1082</v>
      </c>
      <c r="T178" s="20"/>
      <c r="U178" s="26"/>
      <c r="V178" s="26"/>
      <c r="W178" s="26"/>
      <c r="X178" s="20"/>
      <c r="Y178" s="20"/>
      <c r="Z178" s="82" t="s">
        <v>237</v>
      </c>
      <c r="AA178" s="83" t="s">
        <v>238</v>
      </c>
      <c r="AB178" s="135"/>
      <c r="AC178" s="135"/>
      <c r="AD178" s="24"/>
      <c r="AE178" s="97"/>
      <c r="AF178" s="97"/>
      <c r="AG178" s="136"/>
      <c r="AL178" s="130"/>
    </row>
    <row r="179" spans="1:38" s="134" customFormat="1" ht="51">
      <c r="A179" s="184">
        <v>146</v>
      </c>
      <c r="B179" s="109" t="s">
        <v>106</v>
      </c>
      <c r="C179" s="109"/>
      <c r="D179" s="109"/>
      <c r="E179" s="109">
        <v>4</v>
      </c>
      <c r="F179" s="109" t="s">
        <v>346</v>
      </c>
      <c r="G179" s="109"/>
      <c r="H179" s="109"/>
      <c r="I179" s="200" t="s">
        <v>239</v>
      </c>
      <c r="J179" s="200"/>
      <c r="K179" s="107" t="s">
        <v>275</v>
      </c>
      <c r="L179" s="107" t="s">
        <v>277</v>
      </c>
      <c r="M179" s="107" t="s">
        <v>308</v>
      </c>
      <c r="N179" s="84"/>
      <c r="O179" s="21">
        <v>143</v>
      </c>
      <c r="P179" s="20"/>
      <c r="Q179" s="20"/>
      <c r="R179" s="20"/>
      <c r="S179" s="21" t="s">
        <v>1082</v>
      </c>
      <c r="T179" s="20"/>
      <c r="U179" s="26"/>
      <c r="V179" s="26"/>
      <c r="W179" s="26"/>
      <c r="X179" s="20"/>
      <c r="Y179" s="20"/>
      <c r="Z179" s="82" t="s">
        <v>237</v>
      </c>
      <c r="AA179" s="83" t="s">
        <v>238</v>
      </c>
      <c r="AB179" s="135"/>
      <c r="AC179" s="135"/>
      <c r="AD179" s="24"/>
      <c r="AE179" s="97"/>
      <c r="AF179" s="97"/>
      <c r="AG179" s="136"/>
      <c r="AI179" s="130"/>
      <c r="AL179" s="130"/>
    </row>
    <row r="180" spans="1:38" ht="258" customHeight="1">
      <c r="A180" s="184">
        <v>147</v>
      </c>
      <c r="B180" s="109" t="s">
        <v>106</v>
      </c>
      <c r="C180" s="109"/>
      <c r="D180" s="109"/>
      <c r="E180" s="109">
        <v>4</v>
      </c>
      <c r="F180" s="109" t="s">
        <v>346</v>
      </c>
      <c r="G180" s="109"/>
      <c r="H180" s="109"/>
      <c r="I180" s="200" t="s">
        <v>239</v>
      </c>
      <c r="J180" s="200"/>
      <c r="K180" s="107" t="s">
        <v>276</v>
      </c>
      <c r="L180" s="107" t="s">
        <v>286</v>
      </c>
      <c r="M180" s="107" t="s">
        <v>308</v>
      </c>
      <c r="N180" s="84"/>
      <c r="O180" s="21">
        <v>143</v>
      </c>
      <c r="P180" s="20"/>
      <c r="Q180" s="20"/>
      <c r="R180" s="20"/>
      <c r="S180" s="21" t="s">
        <v>1082</v>
      </c>
      <c r="T180" s="20"/>
      <c r="U180" s="26"/>
      <c r="V180" s="26"/>
      <c r="W180" s="26"/>
      <c r="X180" s="20"/>
      <c r="Y180" s="20"/>
      <c r="Z180" s="82" t="s">
        <v>237</v>
      </c>
      <c r="AA180" s="83" t="s">
        <v>238</v>
      </c>
      <c r="AB180" s="135"/>
      <c r="AC180" s="135"/>
      <c r="AD180" s="24"/>
      <c r="AE180" s="97"/>
      <c r="AF180" s="97"/>
      <c r="AG180" s="136"/>
      <c r="AL180" s="130"/>
    </row>
    <row r="181" spans="1:38" ht="132" customHeight="1">
      <c r="A181" s="184">
        <v>149</v>
      </c>
      <c r="B181" s="109" t="s">
        <v>106</v>
      </c>
      <c r="C181" s="109"/>
      <c r="D181" s="109"/>
      <c r="E181" s="109">
        <v>4</v>
      </c>
      <c r="F181" s="109" t="s">
        <v>346</v>
      </c>
      <c r="G181" s="109"/>
      <c r="H181" s="109"/>
      <c r="I181" s="200" t="s">
        <v>239</v>
      </c>
      <c r="J181" s="200"/>
      <c r="K181" s="107"/>
      <c r="L181" s="107"/>
      <c r="M181" s="107" t="s">
        <v>365</v>
      </c>
      <c r="N181" s="84"/>
      <c r="O181" s="21"/>
      <c r="P181" s="20"/>
      <c r="Q181" s="20"/>
      <c r="R181" s="20"/>
      <c r="S181" s="21" t="s">
        <v>1084</v>
      </c>
      <c r="T181" s="20"/>
      <c r="U181" s="26"/>
      <c r="V181" s="26"/>
      <c r="W181" s="26"/>
      <c r="X181" s="20"/>
      <c r="Y181" s="20"/>
      <c r="Z181" s="82" t="s">
        <v>237</v>
      </c>
      <c r="AA181" s="83" t="s">
        <v>238</v>
      </c>
      <c r="AB181" s="135"/>
      <c r="AC181" s="135"/>
      <c r="AD181" s="24"/>
      <c r="AE181" s="97"/>
      <c r="AF181" s="97"/>
      <c r="AG181" s="136"/>
      <c r="AL181" s="130"/>
    </row>
    <row r="182" spans="1:38" ht="134.1" customHeight="1">
      <c r="A182" s="184">
        <v>150</v>
      </c>
      <c r="B182" s="109" t="s">
        <v>106</v>
      </c>
      <c r="C182" s="109"/>
      <c r="D182" s="109"/>
      <c r="E182" s="109">
        <v>4</v>
      </c>
      <c r="F182" s="109" t="s">
        <v>346</v>
      </c>
      <c r="G182" s="109"/>
      <c r="H182" s="109"/>
      <c r="I182" s="201" t="s">
        <v>239</v>
      </c>
      <c r="J182" s="201">
        <v>1</v>
      </c>
      <c r="K182" s="107" t="s">
        <v>366</v>
      </c>
      <c r="L182" s="107" t="s">
        <v>299</v>
      </c>
      <c r="M182" s="107" t="s">
        <v>367</v>
      </c>
      <c r="N182" s="84"/>
      <c r="O182" s="21" t="s">
        <v>989</v>
      </c>
      <c r="P182" s="20" t="s">
        <v>42</v>
      </c>
      <c r="Q182" s="20"/>
      <c r="R182" s="20"/>
      <c r="S182" s="21" t="s">
        <v>1086</v>
      </c>
      <c r="T182" s="20"/>
      <c r="U182" s="26">
        <v>9</v>
      </c>
      <c r="V182" s="26">
        <v>0</v>
      </c>
      <c r="W182" s="26">
        <v>1</v>
      </c>
      <c r="X182" s="20"/>
      <c r="Y182" s="20"/>
      <c r="Z182" s="82" t="s">
        <v>237</v>
      </c>
      <c r="AA182" s="83" t="s">
        <v>238</v>
      </c>
      <c r="AB182" s="135"/>
      <c r="AC182" s="135"/>
      <c r="AD182" s="24"/>
      <c r="AE182" s="97"/>
      <c r="AF182" s="97"/>
      <c r="AG182" s="136"/>
      <c r="AL182" s="130"/>
    </row>
    <row r="183" spans="1:38" ht="259.5" customHeight="1">
      <c r="A183" s="184">
        <v>151</v>
      </c>
      <c r="B183" s="109" t="s">
        <v>106</v>
      </c>
      <c r="C183" s="109"/>
      <c r="D183" s="109" t="s">
        <v>635</v>
      </c>
      <c r="E183" s="109">
        <v>4</v>
      </c>
      <c r="F183" s="109" t="s">
        <v>346</v>
      </c>
      <c r="G183" s="109"/>
      <c r="H183" s="109"/>
      <c r="I183" s="193" t="s">
        <v>342</v>
      </c>
      <c r="J183" s="193"/>
      <c r="K183" s="107" t="s">
        <v>601</v>
      </c>
      <c r="L183" s="107" t="s">
        <v>602</v>
      </c>
      <c r="M183" s="107"/>
      <c r="N183" s="84"/>
      <c r="O183" s="21"/>
      <c r="P183" s="20"/>
      <c r="Q183" s="20"/>
      <c r="R183" s="20"/>
      <c r="S183" s="21"/>
      <c r="T183" s="20"/>
      <c r="U183" s="26"/>
      <c r="V183" s="26"/>
      <c r="W183" s="26"/>
      <c r="X183" s="20"/>
      <c r="Y183" s="20"/>
      <c r="Z183" s="82" t="s">
        <v>686</v>
      </c>
      <c r="AA183" s="83" t="s">
        <v>687</v>
      </c>
      <c r="AB183" s="131"/>
      <c r="AC183" s="131"/>
      <c r="AD183" s="24"/>
      <c r="AE183" s="97"/>
      <c r="AF183" s="97"/>
      <c r="AG183" s="136"/>
      <c r="AL183" s="130"/>
    </row>
    <row r="184" spans="1:38" ht="409.5">
      <c r="A184" s="184">
        <v>152</v>
      </c>
      <c r="B184" s="109" t="s">
        <v>106</v>
      </c>
      <c r="C184" s="109"/>
      <c r="D184" s="109" t="s">
        <v>603</v>
      </c>
      <c r="E184" s="109">
        <v>4</v>
      </c>
      <c r="F184" s="109" t="s">
        <v>346</v>
      </c>
      <c r="G184" s="109"/>
      <c r="H184" s="109"/>
      <c r="I184" s="193" t="s">
        <v>371</v>
      </c>
      <c r="J184" s="193"/>
      <c r="K184" s="107"/>
      <c r="L184" s="107"/>
      <c r="M184" s="107" t="s">
        <v>625</v>
      </c>
      <c r="N184" s="84"/>
      <c r="O184" s="21"/>
      <c r="P184" s="20"/>
      <c r="Q184" s="20"/>
      <c r="R184" s="20"/>
      <c r="S184" s="21"/>
      <c r="T184" s="20"/>
      <c r="U184" s="26"/>
      <c r="V184" s="26"/>
      <c r="W184" s="26"/>
      <c r="X184" s="20"/>
      <c r="Y184" s="20"/>
      <c r="Z184" s="82" t="s">
        <v>686</v>
      </c>
      <c r="AA184" s="83" t="s">
        <v>687</v>
      </c>
      <c r="AB184" s="135"/>
      <c r="AC184" s="135"/>
      <c r="AD184" s="24"/>
      <c r="AE184" s="97"/>
      <c r="AF184" s="97"/>
      <c r="AG184" s="136"/>
      <c r="AL184" s="130"/>
    </row>
    <row r="185" spans="1:38" ht="116.25" customHeight="1">
      <c r="A185" s="184">
        <v>153</v>
      </c>
      <c r="B185" s="109" t="s">
        <v>106</v>
      </c>
      <c r="C185" s="109"/>
      <c r="D185" s="109" t="s">
        <v>626</v>
      </c>
      <c r="E185" s="109">
        <v>4</v>
      </c>
      <c r="F185" s="109" t="s">
        <v>346</v>
      </c>
      <c r="G185" s="109"/>
      <c r="H185" s="109"/>
      <c r="I185" s="201" t="s">
        <v>239</v>
      </c>
      <c r="J185" s="201">
        <v>1</v>
      </c>
      <c r="K185" s="107" t="s">
        <v>627</v>
      </c>
      <c r="L185" s="107"/>
      <c r="M185" s="107" t="s">
        <v>628</v>
      </c>
      <c r="N185" s="84"/>
      <c r="O185" s="21"/>
      <c r="P185" s="20" t="s">
        <v>42</v>
      </c>
      <c r="Q185" s="20"/>
      <c r="R185" s="20"/>
      <c r="S185" s="21" t="s">
        <v>1087</v>
      </c>
      <c r="T185" s="20"/>
      <c r="U185" s="26">
        <v>11</v>
      </c>
      <c r="V185" s="26">
        <v>0</v>
      </c>
      <c r="W185" s="26">
        <v>0</v>
      </c>
      <c r="X185" s="20"/>
      <c r="Y185" s="20"/>
      <c r="Z185" s="82" t="s">
        <v>686</v>
      </c>
      <c r="AA185" s="83" t="s">
        <v>687</v>
      </c>
      <c r="AB185" s="135"/>
      <c r="AC185" s="135"/>
      <c r="AD185" s="24"/>
      <c r="AE185" s="97"/>
      <c r="AF185" s="97"/>
      <c r="AG185" s="136"/>
      <c r="AL185" s="130"/>
    </row>
    <row r="186" spans="1:38" s="3" customFormat="1" ht="216.75">
      <c r="A186" s="184">
        <v>154</v>
      </c>
      <c r="B186" s="109" t="s">
        <v>106</v>
      </c>
      <c r="C186" s="109"/>
      <c r="D186" s="109"/>
      <c r="E186" s="109">
        <v>4</v>
      </c>
      <c r="F186" s="109" t="s">
        <v>346</v>
      </c>
      <c r="G186" s="109"/>
      <c r="H186" s="109" t="s">
        <v>32</v>
      </c>
      <c r="I186" s="201" t="s">
        <v>382</v>
      </c>
      <c r="J186" s="201">
        <v>1</v>
      </c>
      <c r="K186" s="107" t="s">
        <v>535</v>
      </c>
      <c r="L186" s="107" t="s">
        <v>536</v>
      </c>
      <c r="M186" s="107" t="s">
        <v>564</v>
      </c>
      <c r="N186" s="84"/>
      <c r="O186" s="21"/>
      <c r="P186" s="20" t="s">
        <v>42</v>
      </c>
      <c r="Q186" s="20"/>
      <c r="R186" s="20"/>
      <c r="S186" s="21" t="s">
        <v>1088</v>
      </c>
      <c r="T186" s="20"/>
      <c r="U186" s="26">
        <v>12</v>
      </c>
      <c r="V186" s="26">
        <v>0</v>
      </c>
      <c r="W186" s="26">
        <v>1</v>
      </c>
      <c r="X186" s="20"/>
      <c r="Y186" s="20"/>
      <c r="Z186" s="82" t="s">
        <v>545</v>
      </c>
      <c r="AA186" s="83" t="s">
        <v>546</v>
      </c>
      <c r="AB186" s="135" t="s">
        <v>551</v>
      </c>
      <c r="AC186" s="140" t="s">
        <v>552</v>
      </c>
      <c r="AD186" s="24"/>
      <c r="AE186" s="97"/>
      <c r="AF186" s="97"/>
      <c r="AG186" s="136"/>
      <c r="AL186" s="4"/>
    </row>
    <row r="187" spans="1:38" s="3" customFormat="1" ht="127.5">
      <c r="A187" s="184">
        <v>155</v>
      </c>
      <c r="B187" s="109" t="s">
        <v>106</v>
      </c>
      <c r="C187" s="109"/>
      <c r="D187" s="109"/>
      <c r="E187" s="109">
        <v>4</v>
      </c>
      <c r="F187" s="109" t="s">
        <v>744</v>
      </c>
      <c r="G187" s="109"/>
      <c r="H187" s="109"/>
      <c r="I187" s="201" t="s">
        <v>382</v>
      </c>
      <c r="J187" s="201">
        <v>1</v>
      </c>
      <c r="K187" s="107" t="s">
        <v>759</v>
      </c>
      <c r="L187" s="107"/>
      <c r="M187" s="107" t="s">
        <v>729</v>
      </c>
      <c r="N187" s="84" t="s">
        <v>29</v>
      </c>
      <c r="O187" s="21"/>
      <c r="P187" s="20"/>
      <c r="Q187" s="20" t="s">
        <v>905</v>
      </c>
      <c r="R187" s="20"/>
      <c r="S187" s="21" t="s">
        <v>944</v>
      </c>
      <c r="T187" s="20"/>
      <c r="U187" s="26"/>
      <c r="V187" s="26"/>
      <c r="W187" s="26"/>
      <c r="X187" s="20" t="s">
        <v>915</v>
      </c>
      <c r="Y187" s="20"/>
      <c r="Z187" s="82" t="s">
        <v>822</v>
      </c>
      <c r="AA187" s="83" t="s">
        <v>823</v>
      </c>
      <c r="AB187" s="135"/>
      <c r="AC187" s="135"/>
      <c r="AD187" s="24"/>
      <c r="AE187" s="97"/>
      <c r="AF187" s="97"/>
      <c r="AG187" s="133"/>
      <c r="AL187" s="4"/>
    </row>
    <row r="188" spans="1:38" s="3" customFormat="1" ht="409.5">
      <c r="A188" s="184">
        <v>156</v>
      </c>
      <c r="B188" s="109" t="s">
        <v>106</v>
      </c>
      <c r="C188" s="109"/>
      <c r="D188" s="109"/>
      <c r="E188" s="109">
        <v>4</v>
      </c>
      <c r="F188" s="109" t="s">
        <v>745</v>
      </c>
      <c r="G188" s="109"/>
      <c r="H188" s="109"/>
      <c r="I188" s="201" t="s">
        <v>382</v>
      </c>
      <c r="J188" s="209">
        <v>1</v>
      </c>
      <c r="K188" s="107" t="s">
        <v>739</v>
      </c>
      <c r="L188" s="107"/>
      <c r="M188" s="107" t="s">
        <v>758</v>
      </c>
      <c r="N188" s="84" t="s">
        <v>29</v>
      </c>
      <c r="O188" s="21"/>
      <c r="P188" s="20" t="s">
        <v>937</v>
      </c>
      <c r="Q188" s="20"/>
      <c r="R188" s="20"/>
      <c r="S188" s="21" t="s">
        <v>907</v>
      </c>
      <c r="T188" s="210" t="s">
        <v>929</v>
      </c>
      <c r="U188" s="26">
        <v>8</v>
      </c>
      <c r="V188" s="26">
        <v>3</v>
      </c>
      <c r="W188" s="26">
        <v>4</v>
      </c>
      <c r="X188" s="20"/>
      <c r="Y188" s="20"/>
      <c r="Z188" s="82" t="s">
        <v>822</v>
      </c>
      <c r="AA188" s="83" t="s">
        <v>823</v>
      </c>
      <c r="AB188" s="135"/>
      <c r="AC188" s="135"/>
      <c r="AD188" s="24"/>
      <c r="AE188" s="97"/>
      <c r="AF188" s="97"/>
      <c r="AG188" s="136"/>
      <c r="AL188" s="4"/>
    </row>
    <row r="189" spans="1:38" s="5" customFormat="1" ht="140.25">
      <c r="A189" s="184">
        <v>157</v>
      </c>
      <c r="B189" s="109" t="s">
        <v>106</v>
      </c>
      <c r="C189" s="109"/>
      <c r="D189" s="109" t="s">
        <v>629</v>
      </c>
      <c r="E189" s="109">
        <v>4</v>
      </c>
      <c r="F189" s="109" t="s">
        <v>630</v>
      </c>
      <c r="G189" s="109"/>
      <c r="H189" s="109"/>
      <c r="I189" s="193" t="s">
        <v>371</v>
      </c>
      <c r="J189" s="193"/>
      <c r="K189" s="107"/>
      <c r="L189" s="107"/>
      <c r="M189" s="107" t="s">
        <v>631</v>
      </c>
      <c r="N189" s="84"/>
      <c r="O189" s="21"/>
      <c r="P189" s="20"/>
      <c r="Q189" s="20"/>
      <c r="R189" s="20"/>
      <c r="S189" s="21"/>
      <c r="T189" s="20"/>
      <c r="U189" s="26"/>
      <c r="V189" s="26"/>
      <c r="W189" s="26"/>
      <c r="X189" s="20"/>
      <c r="Y189" s="20"/>
      <c r="Z189" s="82" t="s">
        <v>686</v>
      </c>
      <c r="AA189" s="83" t="s">
        <v>687</v>
      </c>
      <c r="AB189" s="131"/>
      <c r="AC189" s="131"/>
      <c r="AD189" s="24"/>
      <c r="AE189" s="97"/>
      <c r="AF189" s="97"/>
      <c r="AG189" s="133"/>
      <c r="AL189" s="4"/>
    </row>
    <row r="190" spans="1:38" s="5" customFormat="1" ht="102">
      <c r="A190" s="184">
        <v>158</v>
      </c>
      <c r="B190" s="109" t="s">
        <v>106</v>
      </c>
      <c r="C190" s="109"/>
      <c r="D190" s="109" t="s">
        <v>632</v>
      </c>
      <c r="E190" s="109">
        <v>4</v>
      </c>
      <c r="F190" s="109" t="s">
        <v>633</v>
      </c>
      <c r="G190" s="109"/>
      <c r="H190" s="109"/>
      <c r="I190" s="193" t="s">
        <v>371</v>
      </c>
      <c r="J190" s="193"/>
      <c r="K190" s="107"/>
      <c r="L190" s="107"/>
      <c r="M190" s="107" t="s">
        <v>672</v>
      </c>
      <c r="N190" s="84"/>
      <c r="O190" s="21"/>
      <c r="P190" s="20"/>
      <c r="Q190" s="20"/>
      <c r="R190" s="20"/>
      <c r="S190" s="21"/>
      <c r="T190" s="20"/>
      <c r="U190" s="26"/>
      <c r="V190" s="26"/>
      <c r="W190" s="26"/>
      <c r="X190" s="20"/>
      <c r="Y190" s="20"/>
      <c r="Z190" s="82" t="s">
        <v>686</v>
      </c>
      <c r="AA190" s="83" t="s">
        <v>687</v>
      </c>
      <c r="AB190" s="135"/>
      <c r="AC190" s="135"/>
      <c r="AD190" s="24"/>
      <c r="AE190" s="97"/>
      <c r="AF190" s="97"/>
      <c r="AG190" s="136"/>
      <c r="AH190" s="4"/>
      <c r="AL190" s="4"/>
    </row>
    <row r="191" spans="1:38" s="176" customFormat="1" ht="89.25">
      <c r="A191" s="184">
        <v>159</v>
      </c>
      <c r="B191" s="109" t="s">
        <v>106</v>
      </c>
      <c r="C191" s="109"/>
      <c r="D191" s="109"/>
      <c r="E191" s="109">
        <v>5</v>
      </c>
      <c r="F191" s="109" t="s">
        <v>756</v>
      </c>
      <c r="G191" s="109"/>
      <c r="H191" s="109"/>
      <c r="I191" s="170" t="s">
        <v>279</v>
      </c>
      <c r="J191" s="170">
        <v>1</v>
      </c>
      <c r="K191" s="107" t="s">
        <v>475</v>
      </c>
      <c r="L191" s="107" t="s">
        <v>476</v>
      </c>
      <c r="M191" s="107" t="s">
        <v>477</v>
      </c>
      <c r="N191" s="84"/>
      <c r="O191" s="21"/>
      <c r="P191" s="20"/>
      <c r="Q191" s="20"/>
      <c r="R191" s="20"/>
      <c r="S191" s="21" t="s">
        <v>2</v>
      </c>
      <c r="T191" s="20"/>
      <c r="U191" s="26"/>
      <c r="V191" s="26"/>
      <c r="W191" s="26"/>
      <c r="X191" s="20" t="s">
        <v>29</v>
      </c>
      <c r="Y191" s="20"/>
      <c r="Z191" s="82" t="s">
        <v>545</v>
      </c>
      <c r="AA191" s="83" t="s">
        <v>546</v>
      </c>
      <c r="AB191" s="131" t="s">
        <v>466</v>
      </c>
      <c r="AC191" s="132" t="s">
        <v>467</v>
      </c>
      <c r="AD191" s="24"/>
      <c r="AE191" s="97"/>
      <c r="AF191" s="97"/>
      <c r="AG191" s="133"/>
      <c r="AH191" s="4"/>
      <c r="AL191" s="4"/>
    </row>
    <row r="192" spans="1:38" s="5" customFormat="1" ht="178.5">
      <c r="A192" s="184">
        <v>160</v>
      </c>
      <c r="B192" s="109" t="s">
        <v>106</v>
      </c>
      <c r="C192" s="109"/>
      <c r="D192" s="109"/>
      <c r="E192" s="109">
        <v>5</v>
      </c>
      <c r="F192" s="109" t="s">
        <v>779</v>
      </c>
      <c r="G192" s="109"/>
      <c r="H192" s="109"/>
      <c r="I192" s="201" t="s">
        <v>382</v>
      </c>
      <c r="J192" s="201">
        <v>1</v>
      </c>
      <c r="K192" s="107"/>
      <c r="L192" s="107" t="s">
        <v>431</v>
      </c>
      <c r="M192" s="107" t="s">
        <v>452</v>
      </c>
      <c r="N192" s="84"/>
      <c r="O192" s="21"/>
      <c r="P192" s="20" t="s">
        <v>42</v>
      </c>
      <c r="Q192" s="20"/>
      <c r="R192" s="20"/>
      <c r="S192" s="21" t="s">
        <v>1089</v>
      </c>
      <c r="T192" s="20"/>
      <c r="U192" s="26">
        <v>11</v>
      </c>
      <c r="V192" s="26">
        <v>0</v>
      </c>
      <c r="W192" s="26">
        <v>2</v>
      </c>
      <c r="X192" s="20"/>
      <c r="Y192" s="20"/>
      <c r="Z192" s="82" t="s">
        <v>545</v>
      </c>
      <c r="AA192" s="83" t="s">
        <v>546</v>
      </c>
      <c r="AB192" s="110" t="s">
        <v>417</v>
      </c>
      <c r="AC192" s="138" t="s">
        <v>418</v>
      </c>
      <c r="AD192" s="24"/>
      <c r="AE192" s="97"/>
      <c r="AF192" s="97"/>
      <c r="AG192" s="136"/>
      <c r="AH192" s="4"/>
      <c r="AL192" s="4"/>
    </row>
    <row r="193" spans="1:38" s="5" customFormat="1" ht="127.5">
      <c r="A193" s="184">
        <v>161</v>
      </c>
      <c r="B193" s="109" t="s">
        <v>106</v>
      </c>
      <c r="C193" s="109"/>
      <c r="D193" s="109"/>
      <c r="E193" s="109">
        <v>5</v>
      </c>
      <c r="F193" s="109" t="s">
        <v>779</v>
      </c>
      <c r="G193" s="109"/>
      <c r="H193" s="109"/>
      <c r="I193" s="200" t="s">
        <v>382</v>
      </c>
      <c r="J193" s="200"/>
      <c r="K193" s="107" t="s">
        <v>515</v>
      </c>
      <c r="L193" s="107" t="s">
        <v>483</v>
      </c>
      <c r="M193" s="107" t="s">
        <v>484</v>
      </c>
      <c r="N193" s="84"/>
      <c r="O193" s="21"/>
      <c r="P193" s="20"/>
      <c r="Q193" s="20"/>
      <c r="R193" s="20"/>
      <c r="S193" s="21" t="s">
        <v>1090</v>
      </c>
      <c r="T193" s="20"/>
      <c r="U193" s="26"/>
      <c r="V193" s="26"/>
      <c r="W193" s="26"/>
      <c r="X193" s="20"/>
      <c r="Y193" s="20"/>
      <c r="Z193" s="82" t="s">
        <v>545</v>
      </c>
      <c r="AA193" s="83" t="s">
        <v>546</v>
      </c>
      <c r="AB193" s="131" t="s">
        <v>466</v>
      </c>
      <c r="AC193" s="132" t="s">
        <v>467</v>
      </c>
      <c r="AD193" s="24"/>
      <c r="AE193" s="97"/>
      <c r="AF193" s="97"/>
      <c r="AG193" s="133"/>
      <c r="AH193" s="4"/>
      <c r="AL193" s="4"/>
    </row>
    <row r="194" spans="1:38" s="5" customFormat="1" ht="89.25">
      <c r="A194" s="184">
        <v>162</v>
      </c>
      <c r="B194" s="109" t="s">
        <v>106</v>
      </c>
      <c r="C194" s="109"/>
      <c r="D194" s="109"/>
      <c r="E194" s="109">
        <v>5</v>
      </c>
      <c r="F194" s="109" t="s">
        <v>780</v>
      </c>
      <c r="G194" s="109"/>
      <c r="H194" s="109" t="s">
        <v>32</v>
      </c>
      <c r="I194" s="201" t="s">
        <v>239</v>
      </c>
      <c r="J194" s="201">
        <v>1</v>
      </c>
      <c r="K194" s="107" t="s">
        <v>565</v>
      </c>
      <c r="L194" s="107" t="s">
        <v>537</v>
      </c>
      <c r="M194" s="107" t="s">
        <v>538</v>
      </c>
      <c r="N194" s="84"/>
      <c r="O194" s="21"/>
      <c r="P194" s="20"/>
      <c r="Q194" s="20"/>
      <c r="R194" s="20"/>
      <c r="S194" s="21" t="s">
        <v>1091</v>
      </c>
      <c r="T194" s="20"/>
      <c r="U194" s="26">
        <v>14</v>
      </c>
      <c r="V194" s="26">
        <v>0</v>
      </c>
      <c r="W194" s="26">
        <v>0</v>
      </c>
      <c r="X194" s="20"/>
      <c r="Y194" s="20"/>
      <c r="Z194" s="82" t="s">
        <v>545</v>
      </c>
      <c r="AA194" s="83" t="s">
        <v>546</v>
      </c>
      <c r="AB194" s="135" t="s">
        <v>551</v>
      </c>
      <c r="AC194" s="140" t="s">
        <v>552</v>
      </c>
      <c r="AD194" s="24"/>
      <c r="AE194" s="97"/>
      <c r="AF194" s="97"/>
      <c r="AG194" s="136"/>
      <c r="AH194" s="3"/>
      <c r="AL194" s="4"/>
    </row>
    <row r="195" spans="1:38" s="5" customFormat="1" ht="114.75">
      <c r="A195" s="184">
        <v>163</v>
      </c>
      <c r="B195" s="109" t="s">
        <v>106</v>
      </c>
      <c r="C195" s="109"/>
      <c r="D195" s="109"/>
      <c r="E195" s="109">
        <v>5</v>
      </c>
      <c r="F195" s="109" t="s">
        <v>780</v>
      </c>
      <c r="G195" s="109"/>
      <c r="H195" s="109" t="s">
        <v>32</v>
      </c>
      <c r="I195" s="193" t="s">
        <v>342</v>
      </c>
      <c r="J195" s="193"/>
      <c r="K195" s="107" t="s">
        <v>525</v>
      </c>
      <c r="L195" s="107"/>
      <c r="M195" s="107" t="s">
        <v>544</v>
      </c>
      <c r="N195" s="84"/>
      <c r="O195" s="21"/>
      <c r="P195" s="20"/>
      <c r="Q195" s="20"/>
      <c r="R195" s="20"/>
      <c r="S195" s="21"/>
      <c r="T195" s="20"/>
      <c r="U195" s="26"/>
      <c r="V195" s="26"/>
      <c r="W195" s="26"/>
      <c r="X195" s="20"/>
      <c r="Y195" s="20"/>
      <c r="Z195" s="82" t="s">
        <v>545</v>
      </c>
      <c r="AA195" s="83" t="s">
        <v>546</v>
      </c>
      <c r="AB195" s="135" t="s">
        <v>551</v>
      </c>
      <c r="AC195" s="140" t="s">
        <v>552</v>
      </c>
      <c r="AD195" s="24"/>
      <c r="AE195" s="97"/>
      <c r="AF195" s="97"/>
      <c r="AG195" s="136"/>
      <c r="AH195" s="4"/>
      <c r="AK195" s="4"/>
      <c r="AL195" s="9"/>
    </row>
    <row r="196" spans="1:38" s="5" customFormat="1" ht="114.75">
      <c r="A196" s="184">
        <v>164</v>
      </c>
      <c r="B196" s="109" t="s">
        <v>106</v>
      </c>
      <c r="C196" s="109"/>
      <c r="D196" s="109"/>
      <c r="E196" s="109">
        <v>5</v>
      </c>
      <c r="F196" s="109" t="s">
        <v>780</v>
      </c>
      <c r="G196" s="109"/>
      <c r="H196" s="109" t="s">
        <v>32</v>
      </c>
      <c r="I196" s="193" t="s">
        <v>239</v>
      </c>
      <c r="J196" s="193"/>
      <c r="K196" s="107" t="s">
        <v>525</v>
      </c>
      <c r="L196" s="107"/>
      <c r="M196" s="107" t="s">
        <v>714</v>
      </c>
      <c r="N196" s="84"/>
      <c r="O196" s="21"/>
      <c r="P196" s="20"/>
      <c r="Q196" s="20"/>
      <c r="R196" s="20"/>
      <c r="S196" s="21"/>
      <c r="T196" s="20"/>
      <c r="U196" s="26"/>
      <c r="V196" s="26"/>
      <c r="W196" s="26"/>
      <c r="X196" s="20"/>
      <c r="Y196" s="20"/>
      <c r="Z196" s="82" t="s">
        <v>715</v>
      </c>
      <c r="AA196" s="83" t="s">
        <v>712</v>
      </c>
      <c r="AB196" s="131" t="s">
        <v>715</v>
      </c>
      <c r="AC196" s="131" t="s">
        <v>716</v>
      </c>
      <c r="AD196" s="24"/>
      <c r="AE196" s="97"/>
      <c r="AF196" s="97"/>
      <c r="AG196" s="133"/>
      <c r="AK196" s="4"/>
      <c r="AL196" s="4"/>
    </row>
    <row r="197" spans="1:38" s="5" customFormat="1" ht="51">
      <c r="A197" s="184">
        <v>165</v>
      </c>
      <c r="B197" s="109" t="s">
        <v>106</v>
      </c>
      <c r="C197" s="109"/>
      <c r="D197" s="109" t="s">
        <v>485</v>
      </c>
      <c r="E197" s="109">
        <v>5</v>
      </c>
      <c r="F197" s="109" t="s">
        <v>780</v>
      </c>
      <c r="G197" s="109"/>
      <c r="H197" s="109"/>
      <c r="I197" s="193" t="s">
        <v>342</v>
      </c>
      <c r="J197" s="193">
        <v>1</v>
      </c>
      <c r="K197" s="107"/>
      <c r="L197" s="107"/>
      <c r="M197" s="107" t="s">
        <v>486</v>
      </c>
      <c r="N197" s="84"/>
      <c r="O197" s="21"/>
      <c r="P197" s="20"/>
      <c r="Q197" s="20"/>
      <c r="R197" s="20"/>
      <c r="S197" s="21" t="s">
        <v>1028</v>
      </c>
      <c r="T197" s="20"/>
      <c r="U197" s="26"/>
      <c r="V197" s="26"/>
      <c r="W197" s="26"/>
      <c r="X197" s="20" t="s">
        <v>29</v>
      </c>
      <c r="Y197" s="20" t="s">
        <v>29</v>
      </c>
      <c r="Z197" s="82" t="s">
        <v>545</v>
      </c>
      <c r="AA197" s="83" t="s">
        <v>546</v>
      </c>
      <c r="AB197" s="131" t="s">
        <v>466</v>
      </c>
      <c r="AC197" s="132" t="s">
        <v>467</v>
      </c>
      <c r="AD197" s="24"/>
      <c r="AE197" s="97"/>
      <c r="AF197" s="97"/>
      <c r="AG197" s="133"/>
      <c r="AL197" s="4"/>
    </row>
    <row r="198" spans="1:38" s="5" customFormat="1" ht="140.25">
      <c r="A198" s="184">
        <v>166</v>
      </c>
      <c r="B198" s="109" t="s">
        <v>106</v>
      </c>
      <c r="C198" s="109"/>
      <c r="D198" s="109" t="s">
        <v>673</v>
      </c>
      <c r="E198" s="109">
        <v>5</v>
      </c>
      <c r="F198" s="109" t="s">
        <v>674</v>
      </c>
      <c r="G198" s="109"/>
      <c r="H198" s="109"/>
      <c r="I198" s="193" t="s">
        <v>342</v>
      </c>
      <c r="J198" s="193"/>
      <c r="K198" s="107" t="s">
        <v>675</v>
      </c>
      <c r="L198" s="107"/>
      <c r="M198" s="107" t="s">
        <v>676</v>
      </c>
      <c r="N198" s="84"/>
      <c r="O198" s="21"/>
      <c r="P198" s="20"/>
      <c r="Q198" s="20"/>
      <c r="R198" s="20"/>
      <c r="S198" s="21"/>
      <c r="T198" s="20"/>
      <c r="U198" s="26"/>
      <c r="V198" s="26"/>
      <c r="W198" s="26"/>
      <c r="X198" s="20"/>
      <c r="Y198" s="20"/>
      <c r="Z198" s="82" t="s">
        <v>686</v>
      </c>
      <c r="AA198" s="83" t="s">
        <v>687</v>
      </c>
      <c r="AB198" s="135"/>
      <c r="AC198" s="135"/>
      <c r="AD198" s="24"/>
      <c r="AE198" s="97"/>
      <c r="AF198" s="97"/>
      <c r="AG198" s="136"/>
      <c r="AL198" s="4"/>
    </row>
    <row r="199" spans="1:38" s="5" customFormat="1" ht="89.25">
      <c r="A199" s="184">
        <v>167</v>
      </c>
      <c r="B199" s="109" t="s">
        <v>106</v>
      </c>
      <c r="C199" s="109"/>
      <c r="D199" s="109"/>
      <c r="E199" s="109">
        <v>5</v>
      </c>
      <c r="F199" s="109" t="s">
        <v>781</v>
      </c>
      <c r="G199" s="109"/>
      <c r="H199" s="109"/>
      <c r="I199" s="193" t="s">
        <v>342</v>
      </c>
      <c r="J199" s="193">
        <v>1</v>
      </c>
      <c r="K199" s="107" t="s">
        <v>520</v>
      </c>
      <c r="L199" s="107" t="s">
        <v>521</v>
      </c>
      <c r="M199" s="107" t="s">
        <v>522</v>
      </c>
      <c r="N199" s="84"/>
      <c r="O199" s="21"/>
      <c r="P199" s="20"/>
      <c r="Q199" s="20"/>
      <c r="R199" s="20"/>
      <c r="S199" s="21" t="s">
        <v>1028</v>
      </c>
      <c r="T199" s="20"/>
      <c r="U199" s="26"/>
      <c r="V199" s="26"/>
      <c r="W199" s="26"/>
      <c r="X199" s="20" t="s">
        <v>29</v>
      </c>
      <c r="Y199" s="20" t="s">
        <v>29</v>
      </c>
      <c r="Z199" s="82" t="s">
        <v>545</v>
      </c>
      <c r="AA199" s="83" t="s">
        <v>546</v>
      </c>
      <c r="AB199" s="131" t="s">
        <v>466</v>
      </c>
      <c r="AC199" s="132" t="s">
        <v>467</v>
      </c>
      <c r="AD199" s="24"/>
      <c r="AE199" s="97"/>
      <c r="AF199" s="97"/>
      <c r="AG199" s="133"/>
      <c r="AL199" s="4"/>
    </row>
    <row r="200" spans="1:38" s="5" customFormat="1" ht="89.25">
      <c r="A200" s="184">
        <v>168</v>
      </c>
      <c r="B200" s="109" t="s">
        <v>106</v>
      </c>
      <c r="C200" s="109"/>
      <c r="D200" s="109"/>
      <c r="E200" s="109">
        <v>5</v>
      </c>
      <c r="F200" s="109" t="s">
        <v>747</v>
      </c>
      <c r="G200" s="109"/>
      <c r="H200" s="109"/>
      <c r="I200" s="193" t="s">
        <v>342</v>
      </c>
      <c r="J200" s="193"/>
      <c r="K200" s="107"/>
      <c r="L200" s="107"/>
      <c r="M200" s="107" t="s">
        <v>487</v>
      </c>
      <c r="N200" s="84"/>
      <c r="O200" s="21"/>
      <c r="P200" s="20"/>
      <c r="Q200" s="20"/>
      <c r="R200" s="20"/>
      <c r="S200" s="21" t="s">
        <v>1030</v>
      </c>
      <c r="T200" s="20"/>
      <c r="U200" s="26"/>
      <c r="V200" s="26"/>
      <c r="W200" s="26"/>
      <c r="X200" s="20"/>
      <c r="Y200" s="20"/>
      <c r="Z200" s="82" t="s">
        <v>545</v>
      </c>
      <c r="AA200" s="83" t="s">
        <v>546</v>
      </c>
      <c r="AB200" s="131" t="s">
        <v>466</v>
      </c>
      <c r="AC200" s="132" t="s">
        <v>467</v>
      </c>
      <c r="AD200" s="24"/>
      <c r="AE200" s="97"/>
      <c r="AF200" s="97"/>
      <c r="AG200" s="133" t="s">
        <v>1029</v>
      </c>
      <c r="AL200" s="4"/>
    </row>
    <row r="201" spans="1:38" s="5" customFormat="1" ht="76.5">
      <c r="A201" s="184">
        <v>169</v>
      </c>
      <c r="B201" s="109" t="s">
        <v>106</v>
      </c>
      <c r="C201" s="109"/>
      <c r="D201" s="109" t="s">
        <v>677</v>
      </c>
      <c r="E201" s="109">
        <v>5</v>
      </c>
      <c r="F201" s="109" t="s">
        <v>678</v>
      </c>
      <c r="G201" s="109"/>
      <c r="H201" s="109"/>
      <c r="I201" s="193" t="s">
        <v>239</v>
      </c>
      <c r="J201" s="193"/>
      <c r="K201" s="107" t="s">
        <v>679</v>
      </c>
      <c r="L201" s="107"/>
      <c r="M201" s="107" t="s">
        <v>680</v>
      </c>
      <c r="N201" s="84"/>
      <c r="O201" s="21"/>
      <c r="P201" s="20"/>
      <c r="Q201" s="20"/>
      <c r="R201" s="20"/>
      <c r="S201" s="21"/>
      <c r="T201" s="20"/>
      <c r="U201" s="26"/>
      <c r="V201" s="26"/>
      <c r="W201" s="26"/>
      <c r="X201" s="20"/>
      <c r="Y201" s="20"/>
      <c r="Z201" s="82" t="s">
        <v>686</v>
      </c>
      <c r="AA201" s="83" t="s">
        <v>687</v>
      </c>
      <c r="AB201" s="135"/>
      <c r="AC201" s="135"/>
      <c r="AD201" s="24"/>
      <c r="AE201" s="97"/>
      <c r="AF201" s="97"/>
      <c r="AG201" s="136"/>
      <c r="AL201" s="4"/>
    </row>
    <row r="202" spans="1:38" s="5" customFormat="1" ht="242.25">
      <c r="A202" s="184">
        <v>170</v>
      </c>
      <c r="B202" s="109" t="s">
        <v>106</v>
      </c>
      <c r="C202" s="109"/>
      <c r="D202" s="109"/>
      <c r="E202" s="109">
        <v>5</v>
      </c>
      <c r="F202" s="109" t="s">
        <v>748</v>
      </c>
      <c r="G202" s="109"/>
      <c r="H202" s="109"/>
      <c r="I202" s="201" t="s">
        <v>382</v>
      </c>
      <c r="J202" s="201">
        <v>1</v>
      </c>
      <c r="K202" s="107" t="s">
        <v>702</v>
      </c>
      <c r="L202" s="107" t="s">
        <v>703</v>
      </c>
      <c r="M202" s="107" t="s">
        <v>704</v>
      </c>
      <c r="N202" s="84"/>
      <c r="O202" s="21"/>
      <c r="P202" s="20"/>
      <c r="Q202" s="20"/>
      <c r="R202" s="20"/>
      <c r="S202" s="21" t="s">
        <v>1078</v>
      </c>
      <c r="T202" s="20"/>
      <c r="U202" s="26"/>
      <c r="V202" s="26"/>
      <c r="W202" s="26"/>
      <c r="X202" s="20"/>
      <c r="Y202" s="20"/>
      <c r="Z202" s="82" t="s">
        <v>705</v>
      </c>
      <c r="AA202" s="83" t="s">
        <v>706</v>
      </c>
      <c r="AB202" s="131"/>
      <c r="AC202" s="131"/>
      <c r="AD202" s="24"/>
      <c r="AE202" s="97"/>
      <c r="AF202" s="97"/>
      <c r="AG202" s="133"/>
      <c r="AI202" s="178"/>
      <c r="AL202" s="4"/>
    </row>
    <row r="203" spans="1:38" s="5" customFormat="1" ht="242.25">
      <c r="A203" s="184">
        <v>171</v>
      </c>
      <c r="B203" s="109" t="s">
        <v>106</v>
      </c>
      <c r="C203" s="109"/>
      <c r="D203" s="109"/>
      <c r="E203" s="109">
        <v>5</v>
      </c>
      <c r="F203" s="109" t="s">
        <v>748</v>
      </c>
      <c r="G203" s="109"/>
      <c r="H203" s="109"/>
      <c r="I203" s="201" t="s">
        <v>382</v>
      </c>
      <c r="J203" s="209">
        <v>1</v>
      </c>
      <c r="K203" s="107" t="s">
        <v>702</v>
      </c>
      <c r="L203" s="107" t="s">
        <v>703</v>
      </c>
      <c r="M203" s="107" t="s">
        <v>730</v>
      </c>
      <c r="N203" s="84" t="s">
        <v>29</v>
      </c>
      <c r="O203" s="21"/>
      <c r="P203" s="20" t="s">
        <v>937</v>
      </c>
      <c r="Q203" s="20"/>
      <c r="R203" s="20"/>
      <c r="S203" s="21" t="s">
        <v>10</v>
      </c>
      <c r="T203" s="210" t="s">
        <v>11</v>
      </c>
      <c r="U203" s="26">
        <v>12</v>
      </c>
      <c r="V203" s="26">
        <v>3</v>
      </c>
      <c r="W203" s="26">
        <v>0</v>
      </c>
      <c r="X203" s="20"/>
      <c r="Y203" s="20"/>
      <c r="Z203" s="82" t="s">
        <v>822</v>
      </c>
      <c r="AA203" s="83" t="s">
        <v>823</v>
      </c>
      <c r="AB203" s="131"/>
      <c r="AC203" s="131"/>
      <c r="AD203" s="24"/>
      <c r="AE203" s="97"/>
      <c r="AF203" s="97"/>
      <c r="AG203" s="133" t="s">
        <v>12</v>
      </c>
      <c r="AI203" s="178"/>
      <c r="AL203" s="4"/>
    </row>
    <row r="204" spans="1:38" s="5" customFormat="1" ht="51">
      <c r="A204" s="184">
        <v>172</v>
      </c>
      <c r="B204" s="109" t="s">
        <v>106</v>
      </c>
      <c r="C204" s="109"/>
      <c r="D204" s="109"/>
      <c r="E204" s="109">
        <v>5</v>
      </c>
      <c r="F204" s="109" t="s">
        <v>749</v>
      </c>
      <c r="G204" s="109"/>
      <c r="H204" s="109"/>
      <c r="I204" s="193" t="s">
        <v>239</v>
      </c>
      <c r="J204" s="193"/>
      <c r="K204" s="107" t="s">
        <v>488</v>
      </c>
      <c r="L204" s="107" t="s">
        <v>489</v>
      </c>
      <c r="M204" s="107" t="s">
        <v>490</v>
      </c>
      <c r="N204" s="84"/>
      <c r="O204" s="21"/>
      <c r="P204" s="20"/>
      <c r="Q204" s="20"/>
      <c r="R204" s="20"/>
      <c r="S204" s="21"/>
      <c r="T204" s="20"/>
      <c r="U204" s="26"/>
      <c r="V204" s="26"/>
      <c r="W204" s="26"/>
      <c r="X204" s="20"/>
      <c r="Y204" s="20"/>
      <c r="Z204" s="82" t="s">
        <v>545</v>
      </c>
      <c r="AA204" s="83" t="s">
        <v>546</v>
      </c>
      <c r="AB204" s="131" t="s">
        <v>466</v>
      </c>
      <c r="AC204" s="132" t="s">
        <v>467</v>
      </c>
      <c r="AD204" s="24"/>
      <c r="AE204" s="97"/>
      <c r="AF204" s="97"/>
      <c r="AG204" s="133"/>
      <c r="AI204" s="178"/>
      <c r="AL204" s="4"/>
    </row>
    <row r="205" spans="1:38" s="5" customFormat="1" ht="63.75">
      <c r="A205" s="184">
        <v>173</v>
      </c>
      <c r="B205" s="109" t="s">
        <v>106</v>
      </c>
      <c r="C205" s="109"/>
      <c r="D205" s="109" t="s">
        <v>636</v>
      </c>
      <c r="E205" s="109">
        <v>5</v>
      </c>
      <c r="F205" s="109" t="s">
        <v>637</v>
      </c>
      <c r="G205" s="109"/>
      <c r="H205" s="109"/>
      <c r="I205" s="170" t="s">
        <v>279</v>
      </c>
      <c r="J205" s="170">
        <v>1</v>
      </c>
      <c r="K205" s="107" t="s">
        <v>638</v>
      </c>
      <c r="L205" s="107" t="s">
        <v>639</v>
      </c>
      <c r="M205" s="107"/>
      <c r="N205" s="84"/>
      <c r="O205" s="21"/>
      <c r="P205" s="20"/>
      <c r="Q205" s="20"/>
      <c r="R205" s="20"/>
      <c r="S205" s="21" t="s">
        <v>2</v>
      </c>
      <c r="T205" s="20"/>
      <c r="U205" s="26"/>
      <c r="V205" s="26"/>
      <c r="W205" s="26"/>
      <c r="X205" s="20" t="s">
        <v>29</v>
      </c>
      <c r="Y205" s="20"/>
      <c r="Z205" s="82" t="s">
        <v>686</v>
      </c>
      <c r="AA205" s="83" t="s">
        <v>687</v>
      </c>
      <c r="AB205" s="135"/>
      <c r="AC205" s="135"/>
      <c r="AD205" s="24"/>
      <c r="AE205" s="97"/>
      <c r="AF205" s="97"/>
      <c r="AG205" s="136"/>
      <c r="AI205"/>
      <c r="AL205" s="4"/>
    </row>
    <row r="206" spans="1:38" s="5" customFormat="1" ht="89.25">
      <c r="A206" s="184">
        <v>174</v>
      </c>
      <c r="B206" s="109" t="s">
        <v>106</v>
      </c>
      <c r="C206" s="109"/>
      <c r="D206" s="109"/>
      <c r="E206" s="109">
        <v>5</v>
      </c>
      <c r="F206" s="109" t="s">
        <v>782</v>
      </c>
      <c r="G206" s="109"/>
      <c r="H206" s="109"/>
      <c r="I206" s="193" t="s">
        <v>342</v>
      </c>
      <c r="J206" s="193">
        <v>1</v>
      </c>
      <c r="K206" s="107" t="s">
        <v>520</v>
      </c>
      <c r="L206" s="107" t="s">
        <v>521</v>
      </c>
      <c r="M206" s="107" t="s">
        <v>522</v>
      </c>
      <c r="N206" s="84"/>
      <c r="O206" s="21"/>
      <c r="P206" s="20"/>
      <c r="Q206" s="20"/>
      <c r="R206" s="20"/>
      <c r="S206" s="21" t="s">
        <v>1028</v>
      </c>
      <c r="T206" s="20"/>
      <c r="U206" s="26"/>
      <c r="V206" s="26"/>
      <c r="W206" s="26"/>
      <c r="X206" s="20" t="s">
        <v>29</v>
      </c>
      <c r="Y206" s="20" t="s">
        <v>29</v>
      </c>
      <c r="Z206" s="82" t="s">
        <v>545</v>
      </c>
      <c r="AA206" s="83" t="s">
        <v>546</v>
      </c>
      <c r="AB206" s="131" t="s">
        <v>466</v>
      </c>
      <c r="AC206" s="132" t="s">
        <v>467</v>
      </c>
      <c r="AD206" s="24"/>
      <c r="AE206" s="97"/>
      <c r="AF206" s="97"/>
      <c r="AG206" s="133"/>
      <c r="AK206" s="4"/>
      <c r="AL206" s="4"/>
    </row>
    <row r="207" spans="1:38" s="5" customFormat="1" ht="63.75">
      <c r="A207" s="184">
        <v>175</v>
      </c>
      <c r="B207" s="109" t="s">
        <v>106</v>
      </c>
      <c r="C207" s="109"/>
      <c r="D207" s="109" t="s">
        <v>640</v>
      </c>
      <c r="E207" s="109">
        <v>5</v>
      </c>
      <c r="F207" s="109" t="s">
        <v>641</v>
      </c>
      <c r="G207" s="109"/>
      <c r="H207" s="109"/>
      <c r="I207" s="193" t="s">
        <v>239</v>
      </c>
      <c r="J207" s="193"/>
      <c r="K207" s="107" t="s">
        <v>642</v>
      </c>
      <c r="L207" s="107"/>
      <c r="M207" s="107" t="s">
        <v>643</v>
      </c>
      <c r="N207" s="84"/>
      <c r="O207" s="21"/>
      <c r="P207" s="20"/>
      <c r="Q207" s="20"/>
      <c r="R207" s="20"/>
      <c r="S207" s="21"/>
      <c r="T207" s="20"/>
      <c r="U207" s="26"/>
      <c r="V207" s="26"/>
      <c r="W207" s="26"/>
      <c r="X207" s="20"/>
      <c r="Y207" s="20"/>
      <c r="Z207" s="82" t="s">
        <v>686</v>
      </c>
      <c r="AA207" s="83" t="s">
        <v>687</v>
      </c>
      <c r="AB207" s="135"/>
      <c r="AC207" s="135"/>
      <c r="AD207" s="24"/>
      <c r="AE207" s="97"/>
      <c r="AF207" s="97"/>
      <c r="AG207" s="136"/>
      <c r="AK207" s="4"/>
      <c r="AL207" s="4"/>
    </row>
    <row r="208" spans="1:38" s="5" customFormat="1" ht="38.25">
      <c r="A208" s="184">
        <v>176</v>
      </c>
      <c r="B208" s="109" t="s">
        <v>106</v>
      </c>
      <c r="C208" s="109"/>
      <c r="D208" s="109" t="s">
        <v>644</v>
      </c>
      <c r="E208" s="109">
        <v>5</v>
      </c>
      <c r="F208" s="109" t="s">
        <v>645</v>
      </c>
      <c r="G208" s="109"/>
      <c r="H208" s="109"/>
      <c r="I208" s="193" t="s">
        <v>239</v>
      </c>
      <c r="J208" s="193"/>
      <c r="K208" s="107"/>
      <c r="L208" s="107"/>
      <c r="M208" s="107" t="s">
        <v>646</v>
      </c>
      <c r="N208" s="84"/>
      <c r="O208" s="21"/>
      <c r="P208" s="20"/>
      <c r="Q208" s="20"/>
      <c r="R208" s="20"/>
      <c r="S208" s="21"/>
      <c r="T208" s="20"/>
      <c r="U208" s="26"/>
      <c r="V208" s="26"/>
      <c r="W208" s="26"/>
      <c r="X208" s="20"/>
      <c r="Y208" s="20"/>
      <c r="Z208" s="82" t="s">
        <v>686</v>
      </c>
      <c r="AA208" s="83" t="s">
        <v>687</v>
      </c>
      <c r="AB208" s="135"/>
      <c r="AC208" s="135"/>
      <c r="AD208" s="24"/>
      <c r="AE208" s="97"/>
      <c r="AF208" s="97"/>
      <c r="AG208" s="136"/>
      <c r="AK208" s="4"/>
      <c r="AL208" s="4"/>
    </row>
    <row r="209" spans="1:37" s="5" customFormat="1" ht="153">
      <c r="A209" s="184">
        <v>177</v>
      </c>
      <c r="B209" s="109" t="s">
        <v>106</v>
      </c>
      <c r="C209" s="109"/>
      <c r="D209" s="109"/>
      <c r="E209" s="109" t="s">
        <v>453</v>
      </c>
      <c r="F209" s="109" t="s">
        <v>750</v>
      </c>
      <c r="G209" s="109"/>
      <c r="H209" s="109"/>
      <c r="I209" s="193" t="s">
        <v>342</v>
      </c>
      <c r="J209" s="193">
        <v>1</v>
      </c>
      <c r="K209" s="107"/>
      <c r="L209" s="107"/>
      <c r="M209" s="107" t="s">
        <v>454</v>
      </c>
      <c r="N209" s="84"/>
      <c r="O209" s="21"/>
      <c r="P209" s="20"/>
      <c r="Q209" s="20"/>
      <c r="R209" s="20"/>
      <c r="S209" s="21" t="s">
        <v>1028</v>
      </c>
      <c r="T209" s="20"/>
      <c r="U209" s="26"/>
      <c r="V209" s="26"/>
      <c r="W209" s="26"/>
      <c r="X209" s="20" t="s">
        <v>29</v>
      </c>
      <c r="Y209" s="20" t="s">
        <v>29</v>
      </c>
      <c r="Z209" s="82" t="s">
        <v>545</v>
      </c>
      <c r="AA209" s="83" t="s">
        <v>546</v>
      </c>
      <c r="AB209" s="110" t="s">
        <v>417</v>
      </c>
      <c r="AC209" s="138" t="s">
        <v>418</v>
      </c>
      <c r="AD209" s="24"/>
      <c r="AE209" s="97"/>
      <c r="AF209" s="97"/>
      <c r="AG209" s="136"/>
      <c r="AK209" s="4"/>
    </row>
    <row r="210" spans="1:37" s="5" customFormat="1" ht="114.75">
      <c r="A210" s="184">
        <v>178</v>
      </c>
      <c r="B210" s="109" t="s">
        <v>106</v>
      </c>
      <c r="C210" s="109"/>
      <c r="D210" s="109"/>
      <c r="E210" s="109" t="s">
        <v>523</v>
      </c>
      <c r="F210" s="109" t="s">
        <v>503</v>
      </c>
      <c r="G210" s="109"/>
      <c r="H210" s="109"/>
      <c r="I210" s="193" t="s">
        <v>342</v>
      </c>
      <c r="J210" s="193">
        <v>1</v>
      </c>
      <c r="K210" s="107" t="s">
        <v>504</v>
      </c>
      <c r="L210" s="107" t="s">
        <v>505</v>
      </c>
      <c r="M210" s="107" t="s">
        <v>506</v>
      </c>
      <c r="N210" s="84"/>
      <c r="O210" s="21"/>
      <c r="P210" s="20"/>
      <c r="Q210" s="20"/>
      <c r="R210" s="20"/>
      <c r="S210" s="21" t="s">
        <v>1028</v>
      </c>
      <c r="T210" s="20"/>
      <c r="U210" s="26"/>
      <c r="V210" s="26"/>
      <c r="W210" s="26"/>
      <c r="X210" s="20" t="s">
        <v>29</v>
      </c>
      <c r="Y210" s="20" t="s">
        <v>29</v>
      </c>
      <c r="Z210" s="82" t="s">
        <v>545</v>
      </c>
      <c r="AA210" s="83" t="s">
        <v>546</v>
      </c>
      <c r="AB210" s="131" t="s">
        <v>466</v>
      </c>
      <c r="AC210" s="132" t="s">
        <v>467</v>
      </c>
      <c r="AD210" s="24"/>
      <c r="AE210" s="97"/>
      <c r="AF210" s="97"/>
      <c r="AG210" s="136"/>
      <c r="AK210" s="4"/>
    </row>
    <row r="211" spans="1:37" s="5" customFormat="1" ht="127.5">
      <c r="A211" s="184">
        <v>179</v>
      </c>
      <c r="B211" s="109" t="s">
        <v>106</v>
      </c>
      <c r="C211" s="109"/>
      <c r="D211" s="109"/>
      <c r="E211" s="109" t="s">
        <v>523</v>
      </c>
      <c r="F211" s="109" t="s">
        <v>524</v>
      </c>
      <c r="G211" s="109"/>
      <c r="H211" s="109"/>
      <c r="I211" s="193" t="s">
        <v>342</v>
      </c>
      <c r="J211" s="193"/>
      <c r="K211" s="107" t="s">
        <v>494</v>
      </c>
      <c r="L211" s="107" t="s">
        <v>501</v>
      </c>
      <c r="M211" s="107" t="s">
        <v>502</v>
      </c>
      <c r="N211" s="84"/>
      <c r="O211" s="21"/>
      <c r="P211" s="20"/>
      <c r="Q211" s="20"/>
      <c r="R211" s="20"/>
      <c r="S211" s="21"/>
      <c r="T211" s="20"/>
      <c r="U211" s="26"/>
      <c r="V211" s="26"/>
      <c r="W211" s="26"/>
      <c r="X211" s="20"/>
      <c r="Y211" s="20"/>
      <c r="Z211" s="82" t="s">
        <v>545</v>
      </c>
      <c r="AA211" s="83" t="s">
        <v>546</v>
      </c>
      <c r="AB211" s="131" t="s">
        <v>466</v>
      </c>
      <c r="AC211" s="132" t="s">
        <v>467</v>
      </c>
      <c r="AD211" s="24"/>
      <c r="AE211" s="97"/>
      <c r="AF211" s="97"/>
      <c r="AG211" s="136"/>
      <c r="AK211" s="4"/>
    </row>
    <row r="212" spans="1:37" s="5" customFormat="1" ht="409.5">
      <c r="A212" s="184">
        <v>180</v>
      </c>
      <c r="B212" s="109" t="s">
        <v>106</v>
      </c>
      <c r="C212" s="109"/>
      <c r="D212" s="109"/>
      <c r="E212" s="109"/>
      <c r="F212" s="109" t="s">
        <v>707</v>
      </c>
      <c r="G212" s="109"/>
      <c r="H212" s="109"/>
      <c r="I212" s="193" t="s">
        <v>382</v>
      </c>
      <c r="J212" s="193"/>
      <c r="K212" s="107"/>
      <c r="L212" s="107"/>
      <c r="M212" s="107" t="s">
        <v>711</v>
      </c>
      <c r="N212" s="84" t="s">
        <v>29</v>
      </c>
      <c r="O212" s="21"/>
      <c r="P212" s="20"/>
      <c r="Q212" s="20"/>
      <c r="R212" s="20"/>
      <c r="S212" s="21"/>
      <c r="T212" s="20"/>
      <c r="U212" s="26"/>
      <c r="V212" s="26"/>
      <c r="W212" s="26"/>
      <c r="X212" s="20"/>
      <c r="Y212" s="20"/>
      <c r="Z212" s="82" t="s">
        <v>715</v>
      </c>
      <c r="AA212" s="83" t="s">
        <v>712</v>
      </c>
      <c r="AB212" s="131" t="s">
        <v>551</v>
      </c>
      <c r="AC212" s="132" t="s">
        <v>713</v>
      </c>
      <c r="AD212" s="24"/>
      <c r="AE212" s="97"/>
      <c r="AF212" s="97"/>
      <c r="AG212" s="133"/>
      <c r="AK212" s="4"/>
    </row>
    <row r="213" spans="1:37" s="5" customFormat="1" ht="63.75">
      <c r="A213" s="184">
        <v>181</v>
      </c>
      <c r="B213" s="109" t="s">
        <v>106</v>
      </c>
      <c r="C213" s="109"/>
      <c r="D213" s="109"/>
      <c r="E213" s="109" t="s">
        <v>455</v>
      </c>
      <c r="F213" s="109"/>
      <c r="G213" s="109"/>
      <c r="H213" s="109"/>
      <c r="I213" s="193" t="s">
        <v>239</v>
      </c>
      <c r="J213" s="193"/>
      <c r="K213" s="107" t="s">
        <v>456</v>
      </c>
      <c r="L213" s="107"/>
      <c r="M213" s="107" t="s">
        <v>457</v>
      </c>
      <c r="N213" s="84"/>
      <c r="O213" s="21"/>
      <c r="P213" s="20"/>
      <c r="Q213" s="20"/>
      <c r="R213" s="20"/>
      <c r="S213" s="21"/>
      <c r="T213" s="20"/>
      <c r="U213" s="26"/>
      <c r="V213" s="26"/>
      <c r="W213" s="26"/>
      <c r="X213" s="20"/>
      <c r="Y213" s="20"/>
      <c r="Z213" s="82" t="s">
        <v>545</v>
      </c>
      <c r="AA213" s="83" t="s">
        <v>546</v>
      </c>
      <c r="AB213" s="110" t="s">
        <v>417</v>
      </c>
      <c r="AC213" s="138" t="s">
        <v>418</v>
      </c>
      <c r="AD213" s="24"/>
      <c r="AE213" s="97"/>
      <c r="AF213" s="97"/>
      <c r="AG213" s="133"/>
      <c r="AK213" s="4"/>
    </row>
    <row r="214" spans="1:37" s="5" customFormat="1" ht="114.75">
      <c r="A214" s="184">
        <v>182</v>
      </c>
      <c r="B214" s="109" t="s">
        <v>106</v>
      </c>
      <c r="C214" s="109"/>
      <c r="D214" s="109"/>
      <c r="E214" s="109" t="s">
        <v>458</v>
      </c>
      <c r="F214" s="109"/>
      <c r="G214" s="109"/>
      <c r="H214" s="109"/>
      <c r="I214" s="193" t="s">
        <v>239</v>
      </c>
      <c r="J214" s="193"/>
      <c r="K214" s="107" t="s">
        <v>437</v>
      </c>
      <c r="L214" s="107" t="s">
        <v>438</v>
      </c>
      <c r="M214" s="107" t="s">
        <v>439</v>
      </c>
      <c r="N214" s="84"/>
      <c r="O214" s="21"/>
      <c r="P214" s="20"/>
      <c r="Q214" s="20"/>
      <c r="R214" s="20"/>
      <c r="S214" s="21"/>
      <c r="T214" s="20"/>
      <c r="U214" s="26"/>
      <c r="V214" s="26"/>
      <c r="W214" s="26"/>
      <c r="X214" s="20"/>
      <c r="Y214" s="20"/>
      <c r="Z214" s="82" t="s">
        <v>545</v>
      </c>
      <c r="AA214" s="83" t="s">
        <v>546</v>
      </c>
      <c r="AB214" s="110" t="s">
        <v>417</v>
      </c>
      <c r="AC214" s="138" t="s">
        <v>418</v>
      </c>
      <c r="AD214" s="24"/>
      <c r="AE214" s="97"/>
      <c r="AF214" s="97"/>
      <c r="AG214" s="133"/>
      <c r="AK214" s="4"/>
    </row>
    <row r="215" spans="1:37" s="134" customFormat="1">
      <c r="A215" s="185"/>
      <c r="I215" s="144"/>
      <c r="Y215" s="145"/>
      <c r="Z215" s="146"/>
      <c r="AA215" s="147"/>
      <c r="AE215" s="148"/>
    </row>
    <row r="216" spans="1:37" s="134" customFormat="1">
      <c r="A216" s="185"/>
      <c r="I216" s="144"/>
      <c r="Y216" s="145"/>
      <c r="Z216" s="146"/>
      <c r="AA216" s="147"/>
      <c r="AE216" s="148"/>
    </row>
    <row r="217" spans="1:37" s="134" customFormat="1">
      <c r="A217" s="185"/>
      <c r="G217" s="137"/>
      <c r="H217" s="149" t="s">
        <v>770</v>
      </c>
      <c r="I217" s="150"/>
      <c r="J217" s="151"/>
      <c r="K217" s="152" t="s">
        <v>771</v>
      </c>
      <c r="Y217" s="145"/>
      <c r="Z217" s="146"/>
      <c r="AA217" s="147"/>
      <c r="AE217" s="148"/>
    </row>
    <row r="218" spans="1:37">
      <c r="F218" s="153" t="s">
        <v>373</v>
      </c>
      <c r="I218" s="154">
        <f>COUNTIF($I$1:$I$214,"A-C")</f>
        <v>2</v>
      </c>
      <c r="J218" s="155">
        <f>SUMIF($I$4:$I$214,"A-C",$J$4:$J$214)</f>
        <v>2</v>
      </c>
      <c r="K218" s="137">
        <f t="shared" ref="K218:K224" si="0">I218-J218</f>
        <v>0</v>
      </c>
      <c r="AA218" s="158"/>
      <c r="AB218" s="111"/>
      <c r="AC218" s="111"/>
    </row>
    <row r="219" spans="1:37">
      <c r="F219" s="153" t="s">
        <v>279</v>
      </c>
      <c r="I219" s="154">
        <f>COUNTIF($I$1:$I$214,"A-T")</f>
        <v>19</v>
      </c>
      <c r="J219" s="155">
        <f>SUMIF($I$4:$I$214,"A-T",$J$4:$J$214)</f>
        <v>19</v>
      </c>
      <c r="K219" s="137">
        <f t="shared" si="0"/>
        <v>0</v>
      </c>
      <c r="AA219" s="158"/>
      <c r="AB219" s="111"/>
      <c r="AC219" s="111"/>
    </row>
    <row r="220" spans="1:37">
      <c r="F220" s="153" t="s">
        <v>342</v>
      </c>
      <c r="I220" s="154">
        <f>COUNTIF($I$1:$I$214,"A-S")</f>
        <v>33</v>
      </c>
      <c r="J220" s="155">
        <f>SUMIF($I$4:$I$214,"A-S",$J$4:$J$214)</f>
        <v>23</v>
      </c>
      <c r="K220" s="137">
        <f t="shared" si="0"/>
        <v>10</v>
      </c>
      <c r="AA220" s="158"/>
      <c r="AB220" s="111"/>
      <c r="AC220" s="111"/>
    </row>
    <row r="221" spans="1:37">
      <c r="F221" s="153" t="s">
        <v>371</v>
      </c>
      <c r="I221" s="154">
        <f>COUNTIF($I$1:$I$214,"A-Q")</f>
        <v>17</v>
      </c>
      <c r="J221" s="155">
        <f>SUMIF($I$4:$I$214,"A-Q",$J$4:$J$214)</f>
        <v>10</v>
      </c>
      <c r="K221" s="137">
        <f t="shared" si="0"/>
        <v>7</v>
      </c>
      <c r="AA221" s="158"/>
      <c r="AB221" s="111"/>
      <c r="AC221" s="111"/>
    </row>
    <row r="222" spans="1:37">
      <c r="F222" s="153" t="s">
        <v>239</v>
      </c>
      <c r="I222" s="160">
        <f>COUNTIF($I$1:$I$214,"Neg-Mi")</f>
        <v>104</v>
      </c>
      <c r="J222" s="161">
        <f>SUMIF($I$4:$I$214,"Neg-Mi",$J$4:$J$214)</f>
        <v>76</v>
      </c>
      <c r="K222" s="137">
        <f t="shared" si="0"/>
        <v>28</v>
      </c>
    </row>
    <row r="223" spans="1:37">
      <c r="F223" s="153" t="s">
        <v>382</v>
      </c>
      <c r="I223" s="163">
        <f>COUNTIF($I$1:$I$214,"Neg-Mj")</f>
        <v>36</v>
      </c>
      <c r="J223" s="164">
        <f>SUMIF($I$4:$I$214,"Neg-Mj",$J$4:$J$214)</f>
        <v>20</v>
      </c>
      <c r="K223" s="137">
        <f t="shared" si="0"/>
        <v>16</v>
      </c>
      <c r="L223" s="207" t="s">
        <v>912</v>
      </c>
    </row>
    <row r="224" spans="1:37">
      <c r="F224" s="206"/>
      <c r="G224" s="203"/>
      <c r="H224" s="203"/>
      <c r="I224" s="204">
        <f>SUM(I218:I223)</f>
        <v>211</v>
      </c>
      <c r="J224" s="205">
        <f>SUM(J218:J223)</f>
        <v>150</v>
      </c>
      <c r="K224" s="205">
        <f t="shared" si="0"/>
        <v>61</v>
      </c>
      <c r="L224" s="208">
        <f>COUNTIF($O$4:$O$214,"*")</f>
        <v>22</v>
      </c>
    </row>
    <row r="225" spans="6:11">
      <c r="F225" s="151"/>
      <c r="I225" s="165"/>
      <c r="J225" s="151"/>
    </row>
    <row r="226" spans="6:11">
      <c r="F226" s="149" t="s">
        <v>772</v>
      </c>
      <c r="J226" s="151"/>
      <c r="K226" s="152" t="s">
        <v>773</v>
      </c>
    </row>
    <row r="227" spans="6:11">
      <c r="F227" s="166" t="s">
        <v>774</v>
      </c>
      <c r="G227" s="111"/>
      <c r="H227" s="111"/>
      <c r="I227" s="167">
        <f>COUNTIF($X$4:$X$214,"")</f>
        <v>105</v>
      </c>
      <c r="J227" s="111"/>
      <c r="K227" s="158"/>
    </row>
    <row r="228" spans="6:11">
      <c r="F228" s="168" t="s">
        <v>32</v>
      </c>
      <c r="G228" s="111"/>
      <c r="H228" s="111"/>
      <c r="I228" s="167">
        <f>COUNTIF($X$4:$X$214,"No")</f>
        <v>20</v>
      </c>
      <c r="J228" s="111"/>
      <c r="K228" s="158"/>
    </row>
    <row r="229" spans="6:11">
      <c r="F229" s="169" t="s">
        <v>29</v>
      </c>
      <c r="G229" s="111"/>
      <c r="H229" s="111"/>
      <c r="I229" s="167">
        <f>COUNTIF($X$4:$X$214,"Yes")</f>
        <v>86</v>
      </c>
      <c r="J229" s="111"/>
      <c r="K229" s="158"/>
    </row>
    <row r="230" spans="6:11">
      <c r="F230" s="203"/>
      <c r="G230" s="203"/>
      <c r="H230" s="203"/>
      <c r="I230" s="204">
        <f>I227+I228+I229</f>
        <v>211</v>
      </c>
      <c r="J230" s="205">
        <f>I228+I229</f>
        <v>106</v>
      </c>
      <c r="K230" s="205">
        <f>I230-J230</f>
        <v>105</v>
      </c>
    </row>
    <row r="232" spans="6:11">
      <c r="I232" s="207" t="s">
        <v>19</v>
      </c>
      <c r="J232" s="211">
        <f>J224-J230</f>
        <v>44</v>
      </c>
    </row>
  </sheetData>
  <autoFilter ref="A3:AG214">
    <sortState ref="A8:AG214">
      <sortCondition sortBy="cellColor" ref="I3:I214" dxfId="0"/>
    </sortState>
  </autoFilter>
  <sortState ref="A4:AG214">
    <sortCondition ref="F4:F214"/>
  </sortState>
  <mergeCells count="4">
    <mergeCell ref="B1:M1"/>
    <mergeCell ref="Z1:AG1"/>
    <mergeCell ref="P1:Y1"/>
    <mergeCell ref="N1:O1"/>
  </mergeCells>
  <phoneticPr fontId="0" type="noConversion"/>
  <dataValidations count="11">
    <dataValidation showInputMessage="1" showErrorMessage="1" sqref="AB4:AC5 L6:L12 AB51:AC54 K5:K50 L55 K52 AB59:AC60 K54:K58 L61 L110:L111 K60:K63 L66:L67 L75 L81 AB64:AC81 K65:K107 L122 K109:K113 L116 AB114:AC115 D4:E157 AB161:AC163 L164 AB158:AC159 L160 K115:K164 AB165:AC168 K166 Z177:AC177 K168:K176 SW169:SX185 ACS169:ACT185 AMO169:AMP185 AWK169:AWL185 BGG169:BGH185 BQC169:BQD185 BZY169:BZZ185 CJU169:CJV185 CTQ169:CTR185 DDM169:DDN185 DNI169:DNJ185 DXE169:DXF185 EHA169:EHB185 EQW169:EQX185 FAS169:FAT185 FKO169:FKP185 FUK169:FUL185 GEG169:GEH185 GOC169:GOD185 GXY169:GXZ185 HHU169:HHV185 HRQ169:HRR185 IBM169:IBN185 ILI169:ILJ185 IVE169:IVF185 JFA169:JFB185 JOW169:JOX185 JYS169:JYT185 KIO169:KIP185 KSK169:KSL185 LCG169:LCH185 LMC169:LMD185 LVY169:LVZ185 MFU169:MFV185 MPQ169:MPR185 MZM169:MZN185 NJI169:NJJ185 NTE169:NTF185 ODA169:ODB185 OMW169:OMX185 OWS169:OWT185 PGO169:PGP185 PQK169:PQL185 QAG169:QAH185 QKC169:QKD185 QTY169:QTZ185 RDU169:RDV185 RNQ169:RNR185 RXM169:RXN185 SHI169:SHJ185 SRE169:SRF185 TBA169:TBB185 TKW169:TKX185 TUS169:TUT185 UEO169:UEP185 UOK169:UOL185 UYG169:UYH185 VIC169:VID185 VRY169:VRZ185 WBU169:WBV185 WLQ169:WLR185 WVM169:WVN185 JG178:JG180 TC178:TC180 ACY178:ACY180 AMU178:AMU180 AWQ178:AWQ180 BGM178:BGM180 BQI178:BQI180 CAE178:CAE180 CKA178:CKA180 CTW178:CTW180 DDS178:DDS180 DNO178:DNO180 DXK178:DXK180 EHG178:EHG180 ERC178:ERC180 FAY178:FAY180 FKU178:FKU180 FUQ178:FUQ180 GEM178:GEM180 GOI178:GOI180 GYE178:GYE180 HIA178:HIA180 HRW178:HRW180 IBS178:IBS180 ILO178:ILO180 IVK178:IVK180 JFG178:JFG180 JPC178:JPC180 JYY178:JYY180 KIU178:KIU180 KSQ178:KSQ180 LCM178:LCM180 LMI178:LMI180 LWE178:LWE180 MGA178:MGA180 MPW178:MPW180 MZS178:MZS180 NJO178:NJO180 NTK178:NTK180 ODG178:ODG180 ONC178:ONC180 OWY178:OWY180 PGU178:PGU180 PQQ178:PQQ180 QAM178:QAM180 QKI178:QKI180 QUE178:QUE180 REA178:REA180 RNW178:RNW180 RXS178:RXS180 SHO178:SHO180 SRK178:SRK180 TBG178:TBG180 TLC178:TLC180 TUY178:TUY180 UEU178:UEU180 UOQ178:UOQ180 UYM178:UYM180 VII178:VII180 VSE178:VSE180 WCA178:WCA180 WLW178:WLW180 WVS178:WVS180 AB180:AC184 JV177:JY177 TR177:TU177 ADN177:ADQ177 ANJ177:ANM177 AXF177:AXI177 BHB177:BHE177 BQX177:BRA177 CAT177:CAW177 CKP177:CKS177 CUL177:CUO177 DEH177:DEK177 DOD177:DOG177 DXZ177:DYC177 EHV177:EHY177 ERR177:ERU177 FBN177:FBQ177 FLJ177:FLM177 FVF177:FVI177 GFB177:GFE177 GOX177:GPA177 GYT177:GYW177 HIP177:HIS177 HSL177:HSO177 ICH177:ICK177 IMD177:IMG177 IVZ177:IWC177 JFV177:JFY177 JPR177:JPU177 JZN177:JZQ177 KJJ177:KJM177 KTF177:KTI177 LDB177:LDE177 LMX177:LNA177 LWT177:LWW177 MGP177:MGS177 MQL177:MQO177 NAH177:NAK177 NKD177:NKG177 NTZ177:NUC177 ODV177:ODY177 ONR177:ONU177 OXN177:OXQ177 PHJ177:PHM177 PRF177:PRI177 QBB177:QBE177 QKX177:QLA177 QUT177:QUW177 REP177:RES177 ROL177:ROO177 RYH177:RYK177 SID177:SIG177 SRZ177:SSC177 TBV177:TBY177 TLR177:TLU177 TVN177:TVQ177 UFJ177:UFM177 UPF177:UPI177 UZB177:UZE177 VIX177:VJA177 VST177:VSW177 WCP177:WCS177 WML177:WMO177 WWH177:WWK177 WML178:WMM179 JG169:JG176 TC169:TC176 ACY169:ACY176 AMU169:AMU176 AWQ169:AWQ176 BGM169:BGM176 BQI169:BQI176 CAE169:CAE176 CKA169:CKA176 CTW169:CTW176 DDS169:DDS176 DNO169:DNO176 DXK169:DXK176 EHG169:EHG176 ERC169:ERC176 FAY169:FAY176 FKU169:FKU176 FUQ169:FUQ176 GEM169:GEM176 GOI169:GOI176 GYE169:GYE176 HIA169:HIA176 HRW169:HRW176 IBS169:IBS176 ILO169:ILO176 IVK169:IVK176 JFG169:JFG176 JPC169:JPC176 JYY169:JYY176 KIU169:KIU176 KSQ169:KSQ176 LCM169:LCM176 LMI169:LMI176 LWE169:LWE176 MGA169:MGA176 MPW169:MPW176 MZS169:MZS176 NJO169:NJO176 NTK169:NTK176 ODG169:ODG176 ONC169:ONC176 OWY169:OWY176 PGU169:PGU176 PQQ169:PQQ176 QAM169:QAM176 QKI169:QKI176 QUE169:QUE176 REA169:REA176 RNW169:RNW176 RXS169:RXS176 SHO169:SHO176 SRK169:SRK176 TBG169:TBG176 TLC169:TLC176 TUY169:TUY176 UEU169:UEU176 UOQ169:UOQ176 UYM169:UYM176 VII169:VII176 VSE169:VSE176 WCA169:WCA176 WLW169:WLW176 WVS169:WVS176 JV169:JW176 TR169:TS176 ADN169:ADO176 ANJ169:ANK176 AXF169:AXG176 BHB169:BHC176 BQX169:BQY176 CAT169:CAU176 CKP169:CKQ176 CUL169:CUM176 DEH169:DEI176 DOD169:DOE176 DXZ169:DYA176 EHV169:EHW176 ERR169:ERS176 FBN169:FBO176 FLJ169:FLK176 FVF169:FVG176 GFB169:GFC176 GOX169:GOY176 GYT169:GYU176 HIP169:HIQ176 HSL169:HSM176 ICH169:ICI176 IMD169:IME176 IVZ169:IWA176 JFV169:JFW176 JPR169:JPS176 JZN169:JZO176 KJJ169:KJK176 KTF169:KTG176 LDB169:LDC176 LMX169:LMY176 LWT169:LWU176 MGP169:MGQ176 MQL169:MQM176 NAH169:NAI176 NKD169:NKE176 NTZ169:NUA176 ODV169:ODW176 ONR169:ONS176 OXN169:OXO176 PHJ169:PHK176 PRF169:PRG176 QBB169:QBC176 QKX169:QKY176 QUT169:QUU176 REP169:REQ176 ROL169:ROM176 RYH169:RYI176 SID169:SIE176 SRZ169:SSA176 TBV169:TBW176 TLR169:TLS176 TVN169:TVO176 UFJ169:UFK176 UPF169:UPG176 UZB169:UZC176 VIX169:VIY176 VST169:VSU176 WCP169:WCQ176 WML169:WMM176 WWH169:WWI176 WWH178:WWI179 JV178:JW179 TR178:TS179 ADN178:ADO179 ANJ178:ANK179 AXF178:AXG179 BHB178:BHC179 BQX178:BQY179 CAT178:CAU179 CKP178:CKQ179 CUL178:CUM179 DEH178:DEI179 DOD178:DOE179 DXZ178:DYA179 EHV178:EHW179 ERR178:ERS179 FBN178:FBO179 FLJ178:FLK179 FVF178:FVG179 GFB178:GFC179 GOX178:GOY179 GYT178:GYU179 HIP178:HIQ179 HSL178:HSM179 ICH178:ICI179 IMD178:IME179 IVZ178:IWA179 JFV178:JFW179 JPR178:JPS179 JZN178:JZO179 KJJ178:KJK179 KTF178:KTG179 LDB178:LDC179 LMX178:LMY179 LWT178:LWU179 MGP178:MGQ179 MQL178:MQM179 NAH178:NAI179 NKD178:NKE179 NTZ178:NUA179 ODV178:ODW179 ONR178:ONS179 OXN178:OXO179 PHJ178:PHK179 PRF178:PRG179 QBB178:QBC179 QKX178:QKY179 QUT178:QUU179 REP178:REQ179 ROL178:ROM179 RYH178:RYI179 SID178:SIE179 SRZ178:SSA179 TBV178:TBW179 TLR178:TLS179 TVN178:TVO179 UFJ178:UFK179 UPF178:UPG179 UZB178:UZC179 VIX178:VIY179 VST178:VSU179 WCP178:WCQ179 Z4:AA176 WWH180:WWK182 K178:K180 JV180:JY182 TR180:TU182 ADN180:ADQ182 ANJ180:ANM182 AXF180:AXI182 BHB180:BHE182 BQX180:BRA182 CAT180:CAW182 CKP180:CKS182 CUL180:CUO182 DEH180:DEK182 DOD180:DOG182 DXZ180:DYC182 EHV180:EHY182 ERR180:ERU182 FBN180:FBQ182 FLJ180:FLM182 FVF180:FVI182 GFB180:GFE182 GOX180:GPA182 GYT180:GYW182 HIP180:HIS182 HSL180:HSO182 ICH180:ICK182 IMD180:IMG182 IVZ180:IWC182 JFV180:JFY182 JPR180:JPU182 JZN180:JZQ182 KJJ180:KJM182 KTF180:KTI182 LDB180:LDE182 LMX180:LNA182 LWT180:LWW182 MGP180:MGS182 MQL180:MQO182 NAH180:NAK182 NKD180:NKG182 NTZ180:NUC182 ODV180:ODY182 ONR180:ONU182 OXN180:OXQ182 PHJ180:PHM182 PRF180:PRI182 QBB180:QBE182 QKX180:QLA182 QUT180:QUW182 REP180:RES182 ROL180:ROO182 RYH180:RYK182 SID180:SIG182 SRZ180:SSC182 TBV180:TBY182 TLR180:TLU182 TVN180:TVQ182 UFJ180:UFM182 UPF180:UPI182 UZB180:UZE182 VIX180:VJA182 VST180:VSW182 WCP180:WCS182 WML180:WMO182 K183:K185 I225:J225 JG183:JG185 JX183:JY184 TT183:TU184 ADP183:ADQ184 ANL183:ANM184 AXH183:AXI184 BHD183:BHE184 BQZ183:BRA184 CAV183:CAW184 CKR183:CKS184 CUN183:CUO184 DEJ183:DEK184 DOF183:DOG184 DYB183:DYC184 EHX183:EHY184 ERT183:ERU184 FBP183:FBQ184 FLL183:FLM184 FVH183:FVI184 GFD183:GFE184 GOZ183:GPA184 GYV183:GYW184 HIR183:HIS184 HSN183:HSO184 ICJ183:ICK184 IMF183:IMG184 IWB183:IWC184 JFX183:JFY184 JPT183:JPU184 JZP183:JZQ184 KJL183:KJM184 KTH183:KTI184 LDD183:LDE184 LMZ183:LNA184 LWV183:LWW184 MGR183:MGS184 MQN183:MQO184 NAJ183:NAK184 NKF183:NKG184 NUB183:NUC184 ODX183:ODY184 ONT183:ONU184 OXP183:OXQ184 PHL183:PHM184 PRH183:PRI184 QBD183:QBE184 QKZ183:QLA184 QUV183:QUW184 RER183:RES184 RON183:ROO184 RYJ183:RYK184 SIF183:SIG184 SSB183:SSC184 TBX183:TBY184 TLT183:TLU184 TVP183:TVQ184 UFL183:UFM184 UPH183:UPI184 UZD183:UZE184 VIZ183:VJA184 VSV183:VSW184 WCR183:WCS184 WMN183:WMO184 WWJ183:WWK184 L183 JH183 TD183 ACZ183 AMV183 AWR183 BGN183 BQJ183 CAF183 CKB183 CTX183 DDT183 DNP183 DXL183 EHH183 ERD183 FAZ183 FKV183 FUR183 GEN183 GOJ183 GYF183 HIB183 HRX183 IBT183 ILP183 IVL183 JFH183 JPD183 JYZ183 KIV183 KSR183 LCN183 LMJ183 LWF183 MGB183 MPX183 MZT183 NJP183 NTL183 ODH183 OND183 OWZ183 PGV183 PQR183 QAN183 QKJ183 QUF183 REB183 RNX183 RXT183 SHP183 SRL183 TBH183 TLD183 TUZ183 UEV183 UOR183 UYN183 VIJ183 VSF183 WCB183 WLX183 WVT183 TC183:TC185 ACY183:ACY185 AMU183:AMU185 AWQ183:AWQ185 BGM183:BGM185 BQI183:BQI185 CAE183:CAE185 CKA183:CKA185 CTW183:CTW185 DDS183:DDS185 DNO183:DNO185 DXK183:DXK185 EHG183:EHG185 ERC183:ERC185 FAY183:FAY185 FKU183:FKU185 FUQ183:FUQ185 GEM183:GEM185 GOI183:GOI185 GYE183:GYE185 HIA183:HIA185 HRW183:HRW185 IBS183:IBS185 ILO183:ILO185 IVK183:IVK185 JFG183:JFG185 JPC183:JPC185 JYY183:JYY185 KIU183:KIU185 KSQ183:KSQ185 LCM183:LCM185 LMI183:LMI185 LWE183:LWE185 MGA183:MGA185 MPW183:MPW185 MZS183:MZS185 NJO183:NJO185 NTK183:NTK185 ODG183:ODG185 ONC183:ONC185 OWY183:OWY185 PGU183:PGU185 PQQ183:PQQ185 QAM183:QAM185 QKI183:QKI185 QUE183:QUE185 REA183:REA185 RNW183:RNW185 RXS183:RXS185 SHO183:SHO185 SRK183:SRK185 TBG183:TBG185 TLC183:TLC185 TUY183:TUY185 UEU183:UEU185 UOQ183:UOQ185 UYM183:UYM185 VII183:VII185 VSE183:VSE185 WCA183:WCA185 WLW183:WLW185 WVS183:WVS185 WVM188:WVN190 E158:E185 J218:J223 D181:D185 D160:D178 JA169:JB185 Z178:AA214 JV183:JW214 TR183:TS214 ADN183:ADO214 ANJ183:ANK214 AXF183:AXG214 BHB183:BHC214 BQX183:BQY214 CAT183:CAU214 CKP183:CKQ214 CUL183:CUM214 DEH183:DEI214 DOD183:DOE214 DXZ183:DYA214 EHV183:EHW214 ERR183:ERS214 FBN183:FBO214 FLJ183:FLK214 FVF183:FVG214 GFB183:GFC214 GOX183:GOY214 GYT183:GYU214 HIP183:HIQ214 HSL183:HSM214 ICH183:ICI214 IMD183:IME214 IVZ183:IWA214 JFV183:JFW214 JPR183:JPS214 JZN183:JZO214 KJJ183:KJK214 KTF183:KTG214 LDB183:LDC214 LMX183:LMY214 LWT183:LWU214 MGP183:MGQ214 MQL183:MQM214 NAH183:NAI214 NKD183:NKE214 NTZ183:NUA214 ODV183:ODW214 ONR183:ONS214 OXN183:OXO214 PHJ183:PHK214 PRF183:PRG214 QBB183:QBC214 QKX183:QKY214 QUT183:QUU214 REP183:REQ214 ROL183:ROM214 RYH183:RYI214 SID183:SIE214 SRZ183:SSA214 TBV183:TBW214 TLR183:TLS214 TVN183:TVO214 UFJ183:UFK214 UPF183:UPG214 UZB183:UZC214 VIX183:VIY214 VST183:VSU214 WCP183:WCQ214 WML183:WMM214 WWH183:WWI214 AB186:AC187 JX186:JY187 TT186:TU187 ADP186:ADQ187 ANL186:ANM187 AXH186:AXI187 BHD186:BHE187 BQZ186:BRA187 CAV186:CAW187 CKR186:CKS187 CUN186:CUO187 DEJ186:DEK187 DOF186:DOG187 DYB186:DYC187 EHX186:EHY187 ERT186:ERU187 FBP186:FBQ187 FLL186:FLM187 FVH186:FVI187 GFD186:GFE187 GOZ186:GPA187 GYV186:GYW187 HIR186:HIS187 HSN186:HSO187 ICJ186:ICK187 IMF186:IMG187 IWB186:IWC187 JFX186:JFY187 JPT186:JPU187 JZP186:JZQ187 KJL186:KJM187 KTH186:KTI187 LDD186:LDE187 LMZ186:LNA187 LWV186:LWW187 MGR186:MGS187 MQN186:MQO187 NAJ186:NAK187 NKF186:NKG187 NUB186:NUC187 ODX186:ODY187 ONT186:ONU187 OXP186:OXQ187 PHL186:PHM187 PRH186:PRI187 QBD186:QBE187 QKZ186:QLA187 QUV186:QUW187 RER186:RES187 RON186:ROO187 RYJ186:RYK187 SIF186:SIG187 SSB186:SSC187 TBX186:TBY187 TLT186:TLU187 TVP186:TVQ187 UFL186:UFM187 UPH186:UPI187 UZD186:UZE187 VIZ186:VJA187 VSV186:VSW187 WCR186:WCS187 WMN186:WMO187 WWJ186:WWK187 L189:L190 JH189:JH190 TD189:TD190 ACZ189:ACZ190 AMV189:AMV190 AWR189:AWR190 BGN189:BGN190 BQJ189:BQJ190 CAF189:CAF190 CKB189:CKB190 CTX189:CTX190 DDT189:DDT190 DNP189:DNP190 DXL189:DXL190 EHH189:EHH190 ERD189:ERD190 FAZ189:FAZ190 FKV189:FKV190 FUR189:FUR190 GEN189:GEN190 GOJ189:GOJ190 GYF189:GYF190 HIB189:HIB190 HRX189:HRX190 IBT189:IBT190 ILP189:ILP190 IVL189:IVL190 JFH189:JFH190 JPD189:JPD190 JYZ189:JYZ190 KIV189:KIV190 KSR189:KSR190 LCN189:LCN190 LMJ189:LMJ190 LWF189:LWF190 MGB189:MGB190 MPX189:MPX190 MZT189:MZT190 NJP189:NJP190 NTL189:NTL190 ODH189:ODH190 OND189:OND190 OWZ189:OWZ190 PGV189:PGV190 PQR189:PQR190 QAN189:QAN190 QKJ189:QKJ190 QUF189:QUF190 REB189:REB190 RNX189:RNX190 RXT189:RXT190 SHP189:SHP190 SRL189:SRL190 TBH189:TBH190 TLD189:TLD190 TUZ189:TUZ190 UEV189:UEV190 UOR189:UOR190 UYN189:UYN190 VIJ189:VIJ190 VSF189:VSF190 WCB189:WCB190 WLX189:WLX190 WVT189:WVT190 L194 JH194 TD194 ACZ194 AMV194 AWR194 BGN194 BQJ194 CAF194 CKB194 CTX194 DDT194 DNP194 DXL194 EHH194 ERD194 FAZ194 FKV194 FUR194 GEN194 GOJ194 GYF194 HIB194 HRX194 IBT194 ILP194 IVL194 JFH194 JPD194 JYZ194 KIV194 KSR194 LCN194 LMJ194 LWF194 MGB194 MPX194 MZT194 NJP194 NTL194 ODH194 OND194 OWZ194 PGV194 PQR194 QAN194 QKJ194 QUF194 REB194 RNX194 RXT194 SHP194 SRL194 TBH194 TLD194 TUZ194 UEV194 UOR194 UYN194 VIJ194 VSF194 WCB194 WLX194 WVT194 K188:K190 JG188:JG190 TC188:TC190 ACY188:ACY190 AMU188:AMU190 AWQ188:AWQ190 BGM188:BGM190 BQI188:BQI190 CAE188:CAE190 CKA188:CKA190 CTW188:CTW190 DDS188:DDS190 DNO188:DNO190 DXK188:DXK190 EHG188:EHG190 ERC188:ERC190 FAY188:FAY190 FKU188:FKU190 FUQ188:FUQ190 GEM188:GEM190 GOI188:GOI190 GYE188:GYE190 HIA188:HIA190 HRW188:HRW190 IBS188:IBS190 ILO188:ILO190 IVK188:IVK190 JFG188:JFG190 JPC188:JPC190 JYY188:JYY190 KIU188:KIU190 KSQ188:KSQ190 LCM188:LCM190 LMI188:LMI190 LWE188:LWE190 MGA188:MGA190 MPW188:MPW190 MZS188:MZS190 NJO188:NJO190 NTK188:NTK190 ODG188:ODG190 ONC188:ONC190 OWY188:OWY190 PGU188:PGU190 PQQ188:PQQ190 QAM188:QAM190 QKI188:QKI190 QUE188:QUE190 REA188:REA190 RNW188:RNW190 RXS188:RXS190 SHO188:SHO190 SRK188:SRK190 TBG188:TBG190 TLC188:TLC190 TUY188:TUY190 UEU188:UEU190 UOQ188:UOQ190 UYM188:UYM190 VII188:VII190 VSE188:VSE190 WCA188:WCA190 WLW188:WLW190 WVS188:WVS190 K197:K204 JG197:JG204 TC197:TC204 ACY197:ACY204 AMU197:AMU204 AWQ197:AWQ204 BGM197:BGM204 BQI197:BQI204 CAE197:CAE204 CKA197:CKA204 CTW197:CTW204 DDS197:DDS204 DNO197:DNO204 DXK197:DXK204 EHG197:EHG204 ERC197:ERC204 FAY197:FAY204 FKU197:FKU204 FUQ197:FUQ204 GEM197:GEM204 GOI197:GOI204 GYE197:GYE204 HIA197:HIA204 HRW197:HRW204 IBS197:IBS204 ILO197:ILO204 IVK197:IVK204 JFG197:JFG204 JPC197:JPC204 JYY197:JYY204 KIU197:KIU204 KSQ197:KSQ204 LCM197:LCM204 LMI197:LMI204 LWE197:LWE204 MGA197:MGA204 MPW197:MPW204 MZS197:MZS204 NJO197:NJO204 NTK197:NTK204 ODG197:ODG204 ONC197:ONC204 OWY197:OWY204 PGU197:PGU204 PQQ197:PQQ204 QAM197:QAM204 QKI197:QKI204 QUE197:QUE204 REA197:REA204 RNW197:RNW204 RXS197:RXS204 SHO197:SHO204 SRK197:SRK204 TBG197:TBG204 TLC197:TLC204 TUY197:TUY204 UEU197:UEU204 UOQ197:UOQ204 UYM197:UYM204 VII197:VII204 VSE197:VSE204 WCA197:WCA204 WLW197:WLW204 WVS197:WVS204 K207 JG207 TC207 ACY207 AMU207 AWQ207 BGM207 BQI207 CAE207 CKA207 CTW207 DDS207 DNO207 DXK207 EHG207 ERC207 FAY207 FKU207 FUQ207 GEM207 GOI207 GYE207 HIA207 HRW207 IBS207 ILO207 IVK207 JFG207 JPC207 JYY207 KIU207 KSQ207 LCM207 LMI207 LWE207 MGA207 MPW207 MZS207 NJO207 NTK207 ODG207 ONC207 OWY207 PGU207 PQQ207 QAM207 QKI207 QUE207 REA207 RNW207 RXS207 SHO207 SRK207 TBG207 TLC207 TUY207 UEU207 UOQ207 UYM207 VII207 VSE207 WCA207 WLW207 WVS207 E207:E212 JB207:JB212 SX207:SX212 ACT207:ACT212 AMP207:AMP212 AWL207:AWL212 BGH207:BGH212 BQD207:BQD212 BZZ207:BZZ212 CJV207:CJV212 CTR207:CTR212 DDN207:DDN212 DNJ207:DNJ212 DXF207:DXF212 EHB207:EHB212 EQX207:EQX212 FAT207:FAT212 FKP207:FKP212 FUL207:FUL212 GEH207:GEH212 GOD207:GOD212 GXZ207:GXZ212 HHV207:HHV212 HRR207:HRR212 IBN207:IBN212 ILJ207:ILJ212 IVF207:IVF212 JFB207:JFB212 JOX207:JOX212 JYT207:JYT212 KIP207:KIP212 KSL207:KSL212 LCH207:LCH212 LMD207:LMD212 LVZ207:LVZ212 MFV207:MFV212 MPR207:MPR212 MZN207:MZN212 NJJ207:NJJ212 NTF207:NTF212 ODB207:ODB212 OMX207:OMX212 OWT207:OWT212 PGP207:PGP212 PQL207:PQL212 QAH207:QAH212 QKD207:QKD212 QTZ207:QTZ212 RDV207:RDV212 RNR207:RNR212 RXN207:RXN212 SHJ207:SHJ212 SRF207:SRF212 TBB207:TBB212 TKX207:TKX212 TUT207:TUT212 UEP207:UEP212 UOL207:UOL212 UYH207:UYH212 VID207:VID212 VRZ207:VRZ212 WBV207:WBV212 WLR207:WLR212 WVN207:WVN212 D213:E214 JA213:JB214 SW213:SX214 ACS213:ACT214 AMO213:AMP214 AWK213:AWL214 BGG213:BGH214 BQC213:BQD214 BZY213:BZZ214 CJU213:CJV214 CTQ213:CTR214 DDM213:DDN214 DNI213:DNJ214 DXE213:DXF214 EHA213:EHB214 EQW213:EQX214 FAS213:FAT214 FKO213:FKP214 FUK213:FUL214 GEG213:GEH214 GOC213:GOD214 GXY213:GXZ214 HHU213:HHV214 HRQ213:HRR214 IBM213:IBN214 ILI213:ILJ214 IVE213:IVF214 JFA213:JFB214 JOW213:JOX214 JYS213:JYT214 KIO213:KIP214 KSK213:KSL214 LCG213:LCH214 LMC213:LMD214 LVY213:LVZ214 MFU213:MFV214 MPQ213:MPR214 MZM213:MZN214 NJI213:NJJ214 NTE213:NTF214 ODA213:ODB214 OMW213:OMX214 OWS213:OWT214 PGO213:PGP214 PQK213:PQL214 QAG213:QAH214 QKC213:QKD214 QTY213:QTZ214 RDU213:RDV214 RNQ213:RNR214 RXM213:RXN214 SHI213:SHJ214 SRE213:SRF214 TBA213:TBB214 TKW213:TKX214 TUS213:TUT214 UEO213:UEP214 UOK213:UOL214 UYG213:UYH214 VIC213:VID214 VRY213:VRZ214 WBU213:WBV214 WLQ213:WLR214 WVM213:WVN214 K214 JG214 TC214 ACY214 AMU214 AWQ214 BGM214 BQI214 CAE214 CKA214 CTW214 DDS214 DNO214 DXK214 EHG214 ERC214 FAY214 FKU214 FUQ214 GEM214 GOI214 GYE214 HIA214 HRW214 IBS214 ILO214 IVK214 JFG214 JPC214 JYY214 KIU214 KSQ214 LCM214 LMI214 LWE214 MGA214 MPW214 MZS214 NJO214 NTK214 ODG214 ONC214 OWY214 PGU214 PQQ214 QAM214 QKI214 QUE214 REA214 RNW214 RXS214 SHO214 SRK214 TBG214 TLC214 TUY214 UEU214 UOQ214 UYM214 VII214 VSE214 WCA214 WLW214 WVS214 E191:E205 JB191:JB205 SX191:SX205 ACT191:ACT205 AMP191:AMP205 AWL191:AWL205 BGH191:BGH205 BQD191:BQD205 BZZ191:BZZ205 CJV191:CJV205 CTR191:CTR205 DDN191:DDN205 DNJ191:DNJ205 DXF191:DXF205 EHB191:EHB205 EQX191:EQX205 FAT191:FAT205 FKP191:FKP205 FUL191:FUL205 GEH191:GEH205 GOD191:GOD205 GXZ191:GXZ205 HHV191:HHV205 HRR191:HRR205 IBN191:IBN205 ILJ191:ILJ205 IVF191:IVF205 JFB191:JFB205 JOX191:JOX205 JYT191:JYT205 KIP191:KIP205 KSL191:KSL205 LCH191:LCH205 LMD191:LMD205 LVZ191:LVZ205 MFV191:MFV205 MPR191:MPR205 MZN191:MZN205 NJJ191:NJJ205 NTF191:NTF205 ODB191:ODB205 OMX191:OMX205 OWT191:OWT205 PGP191:PGP205 PQL191:PQL205 QAH191:QAH205 QKD191:QKD205 QTZ191:QTZ205 RDV191:RDV205 RNR191:RNR205 RXN191:RXN205 SHJ191:SHJ205 SRF191:SRF205 TBB191:TBB205 TKX191:TKX205 TUT191:TUT205 UEP191:UEP205 UOL191:UOL205 UYH191:UYH205 VID191:VID205 VRZ191:VRZ205 WBV191:WBV205 WLR191:WLR205 WVN191:WVN205 D191:D212 JA191:JA212 SW191:SW212 ACS191:ACS212 AMO191:AMO212 AWK191:AWK212 BGG191:BGG212 BQC191:BQC212 BZY191:BZY212 CJU191:CJU212 CTQ191:CTQ212 DDM191:DDM212 DNI191:DNI212 DXE191:DXE212 EHA191:EHA212 EQW191:EQW212 FAS191:FAS212 FKO191:FKO212 FUK191:FUK212 GEG191:GEG212 GOC191:GOC212 GXY191:GXY212 HHU191:HHU212 HRQ191:HRQ212 IBM191:IBM212 ILI191:ILI212 IVE191:IVE212 JFA191:JFA212 JOW191:JOW212 JYS191:JYS212 KIO191:KIO212 KSK191:KSK212 LCG191:LCG212 LMC191:LMC212 LVY191:LVY212 MFU191:MFU212 MPQ191:MPQ212 MZM191:MZM212 NJI191:NJI212 NTE191:NTE212 ODA191:ODA212 OMW191:OMW212 OWS191:OWS212 PGO191:PGO212 PQK191:PQK212 QAG191:QAG212 QKC191:QKC212 QTY191:QTY212 RDU191:RDU212 RNQ191:RNQ212 RXM191:RXM212 SHI191:SHI212 SRE191:SRE212 TBA191:TBA212 TKW191:TKW212 TUS191:TUS212 UEO191:UEO212 UOK191:UOK212 UYG191:UYG212 VIC191:VIC212 VRY191:VRY212 WBU191:WBU212 WLQ191:WLQ212 WVM191:WVM212 D188:E190 JA188:JB190 SW188:SX190 ACS188:ACT190 AMO188:AMP190 AWK188:AWL190 BGG188:BGH190 BQC188:BQD190 BZY188:BZZ190 CJU188:CJV190 CTQ188:CTR190 DDM188:DDN190 DNI188:DNJ190 DXE188:DXF190 EHA188:EHB190 EQW188:EQX190 FAS188:FAT190 FKO188:FKP190 FUK188:FUL190 GEG188:GEH190 GOC188:GOD190 GXY188:GXZ190 HHU188:HHV190 HRQ188:HRR190 IBM188:IBN190 ILI188:ILJ190 IVE188:IVF190 JFA188:JFB190 JOW188:JOX190 JYS188:JYT190 KIO188:KIP190 KSK188:KSL190 LCG188:LCH190 LMC188:LMD190 LVY188:LVZ190 MFU188:MFV190 MPQ188:MPR190 MZM188:MZN190 NJI188:NJJ190 NTE188:NTF190 ODA188:ODB190 OMW188:OMX190 OWS188:OWT190 PGO188:PGP190 PQK188:PQL190 QAG188:QAH190 QKC188:QKD190 QTY188:QTZ190 RDU188:RDV190 RNQ188:RNR190 RXM188:RXN190 SHI188:SHJ190 SRE188:SRF190 TBA188:TBB190 TKW188:TKX190 TUS188:TUT190 UEO188:UEP190 UOK188:UOL190 UYG188:UYH190 VIC188:VID190 VRY188:VRZ190 WBU188:WBV190 WLQ188:WLR190 J203 J4:J191"/>
    <dataValidation type="list" showInputMessage="1" showErrorMessage="1" sqref="JE169:JE185 TA169:TA185 ACW169:ACW185 AMS169:AMS185 AWO169:AWO185 BGK169:BGK185 BQG169:BQG185 CAC169:CAC185 CJY169:CJY185 CTU169:CTU185 DDQ169:DDQ185 DNM169:DNM185 DXI169:DXI185 EHE169:EHE185 ERA169:ERA185 FAW169:FAW185 FKS169:FKS185 FUO169:FUO185 GEK169:GEK185 GOG169:GOG185 GYC169:GYC185 HHY169:HHY185 HRU169:HRU185 IBQ169:IBQ185 ILM169:ILM185 IVI169:IVI185 JFE169:JFE185 JPA169:JPA185 JYW169:JYW185 KIS169:KIS185 KSO169:KSO185 LCK169:LCK185 LMG169:LMG185 LWC169:LWC185 MFY169:MFY185 MPU169:MPU185 MZQ169:MZQ185 NJM169:NJM185 NTI169:NTI185 ODE169:ODE185 ONA169:ONA185 OWW169:OWW185 PGS169:PGS185 PQO169:PQO185 QAK169:QAK185 QKG169:QKG185 QUC169:QUC185 RDY169:RDY185 RNU169:RNU185 RXQ169:RXQ185 SHM169:SHM185 SRI169:SRI185 TBE169:TBE185 TLA169:TLA185 TUW169:TUW185 UES169:UES185 UOO169:UOO185 UYK169:UYK185 VIG169:VIG185 VSC169:VSC185 WBY169:WBY185 WLU169:WLU185 WVQ169:WVQ185 H4:H185 I106 I139 I109 X4:Y214 JT169:JU214 TP169:TQ214 ADL169:ADM214 ANH169:ANI214 AXD169:AXE214 BGZ169:BHA214 BQV169:BQW214 CAR169:CAS214 CKN169:CKO214 CUJ169:CUK214 DEF169:DEG214 DOB169:DOC214 DXX169:DXY214 EHT169:EHU214 ERP169:ERQ214 FBL169:FBM214 FLH169:FLI214 FVD169:FVE214 GEZ169:GFA214 GOV169:GOW214 GYR169:GYS214 HIN169:HIO214 HSJ169:HSK214 ICF169:ICG214 IMB169:IMC214 IVX169:IVY214 JFT169:JFU214 JPP169:JPQ214 JZL169:JZM214 KJH169:KJI214 KTD169:KTE214 LCZ169:LDA214 LMV169:LMW214 LWR169:LWS214 MGN169:MGO214 MQJ169:MQK214 NAF169:NAG214 NKB169:NKC214 NTX169:NTY214 ODT169:ODU214 ONP169:ONQ214 OXL169:OXM214 PHH169:PHI214 PRD169:PRE214 QAZ169:QBA214 QKV169:QKW214 QUR169:QUS214 REN169:REO214 ROJ169:ROK214 RYF169:RYG214 SIB169:SIC214 SRX169:SRY214 TBT169:TBU214 TLP169:TLQ214 TVL169:TVM214 UFH169:UFI214 UPD169:UPE214 UYZ169:UZA214 VIV169:VIW214 VSR169:VSS214 WCN169:WCO214 WMJ169:WMK214 WWF169:WWG214 H207:H214 JE207:JE214 TA207:TA214 ACW207:ACW214 AMS207:AMS214 AWO207:AWO214 BGK207:BGK214 BQG207:BQG214 CAC207:CAC214 CJY207:CJY214 CTU207:CTU214 DDQ207:DDQ214 DNM207:DNM214 DXI207:DXI214 EHE207:EHE214 ERA207:ERA214 FAW207:FAW214 FKS207:FKS214 FUO207:FUO214 GEK207:GEK214 GOG207:GOG214 GYC207:GYC214 HHY207:HHY214 HRU207:HRU214 IBQ207:IBQ214 ILM207:ILM214 IVI207:IVI214 JFE207:JFE214 JPA207:JPA214 JYW207:JYW214 KIS207:KIS214 KSO207:KSO214 LCK207:LCK214 LMG207:LMG214 LWC207:LWC214 MFY207:MFY214 MPU207:MPU214 MZQ207:MZQ214 NJM207:NJM214 NTI207:NTI214 ODE207:ODE214 ONA207:ONA214 OWW207:OWW214 PGS207:PGS214 PQO207:PQO214 QAK207:QAK214 QKG207:QKG214 QUC207:QUC214 RDY207:RDY214 RNU207:RNU214 RXQ207:RXQ214 SHM207:SHM214 SRI207:SRI214 TBE207:TBE214 TLA207:TLA214 TUW207:TUW214 UES207:UES214 UOO207:UOO214 UYK207:UYK214 VIG207:VIG214 VSC207:VSC214 WBY207:WBY214 WLU207:WLU214 WVQ207:WVQ214 H188:H205 JE188:JE205 TA188:TA205 ACW188:ACW205 AMS188:AMS205 AWO188:AWO205 BGK188:BGK205 BQG188:BQG205 CAC188:CAC205 CJY188:CJY205 CTU188:CTU205 DDQ188:DDQ205 DNM188:DNM205 DXI188:DXI205 EHE188:EHE205 ERA188:ERA205 FAW188:FAW205 FKS188:FKS205 FUO188:FUO205 GEK188:GEK205 GOG188:GOG205 GYC188:GYC205 HHY188:HHY205 HRU188:HRU205 IBQ188:IBQ205 ILM188:ILM205 IVI188:IVI205 JFE188:JFE205 JPA188:JPA205 JYW188:JYW205 KIS188:KIS205 KSO188:KSO205 LCK188:LCK205 LMG188:LMG205 LWC188:LWC205 MFY188:MFY205 MPU188:MPU205 MZQ188:MZQ205 NJM188:NJM205 NTI188:NTI205 ODE188:ODE205 ONA188:ONA205 OWW188:OWW205 PGS188:PGS205 PQO188:PQO205 QAK188:QAK205 QKG188:QKG205 QUC188:QUC205 RDY188:RDY205 RNU188:RNU205 RXQ188:RXQ205 SHM188:SHM205 SRI188:SRI205 TBE188:TBE205 TLA188:TLA205 TUW188:TUW205 UES188:UES205 UOO188:UOO205 UYK188:UYK205 VIG188:VIG205 VSC188:VSC205 WBY188:WBY205 WLU188:WLU205 WVQ188:WVQ205">
      <formula1>"Yes,No"</formula1>
    </dataValidation>
    <dataValidation type="list" showInputMessage="1" showErrorMessage="1" sqref="WVY169:WVY214 JM169:JM214 TI169:TI214 ADE169:ADE214 ANA169:ANA214 AWW169:AWW214 BGS169:BGS214 BQO169:BQO214 CAK169:CAK214 CKG169:CKG214 CUC169:CUC214 DDY169:DDY214 DNU169:DNU214 DXQ169:DXQ214 EHM169:EHM214 ERI169:ERI214 FBE169:FBE214 FLA169:FLA214 FUW169:FUW214 GES169:GES214 GOO169:GOO214 GYK169:GYK214 HIG169:HIG214 HSC169:HSC214 IBY169:IBY214 ILU169:ILU214 IVQ169:IVQ214 JFM169:JFM214 JPI169:JPI214 JZE169:JZE214 KJA169:KJA214 KSW169:KSW214 LCS169:LCS214 LMO169:LMO214 LWK169:LWK214 MGG169:MGG214 MQC169:MQC214 MZY169:MZY214 NJU169:NJU214 NTQ169:NTQ214 ODM169:ODM214 ONI169:ONI214 OXE169:OXE214 PHA169:PHA214 PQW169:PQW214 QAS169:QAS214 QKO169:QKO214 QUK169:QUK214 REG169:REG214 ROC169:ROC214 RXY169:RXY214 SHU169:SHU214 SRQ169:SRQ214 TBM169:TBM214 TLI169:TLI214 TVE169:TVE214 UFA169:UFA214 UOW169:UOW214 UYS169:UYS214 VIO169:VIO214 VSK169:VSK214 WCG169:WCG214 WMC169:WMC214 Q4:Q214">
      <formula1>"Withdraw,Retract"</formula1>
    </dataValidation>
    <dataValidation type="list" allowBlank="1" showInputMessage="1" showErrorMessage="1" sqref="N4:N214 JJ169:JJ214 TF169:TF214 ADB169:ADB214 AMX169:AMX214 AWT169:AWT214 BGP169:BGP214 BQL169:BQL214 CAH169:CAH214 CKD169:CKD214 CTZ169:CTZ214 DDV169:DDV214 DNR169:DNR214 DXN169:DXN214 EHJ169:EHJ214 ERF169:ERF214 FBB169:FBB214 FKX169:FKX214 FUT169:FUT214 GEP169:GEP214 GOL169:GOL214 GYH169:GYH214 HID169:HID214 HRZ169:HRZ214 IBV169:IBV214 ILR169:ILR214 IVN169:IVN214 JFJ169:JFJ214 JPF169:JPF214 JZB169:JZB214 KIX169:KIX214 KST169:KST214 LCP169:LCP214 LML169:LML214 LWH169:LWH214 MGD169:MGD214 MPZ169:MPZ214 MZV169:MZV214 NJR169:NJR214 NTN169:NTN214 ODJ169:ODJ214 ONF169:ONF214 OXB169:OXB214 PGX169:PGX214 PQT169:PQT214 QAP169:QAP214 QKL169:QKL214 QUH169:QUH214 RED169:RED214 RNZ169:RNZ214 RXV169:RXV214 SHR169:SHR214 SRN169:SRN214 TBJ169:TBJ214 TLF169:TLF214 TVB169:TVB214 UEX169:UEX214 UOT169:UOT214 UYP169:UYP214 VIL169:VIL214 VSH169:VSH214 WCD169:WCD214 WLZ169:WLZ214 WVV169:WVV214">
      <formula1>"Yes,No"</formula1>
    </dataValidation>
    <dataValidation type="list" showInputMessage="1" showErrorMessage="1" sqref="WVX169:WVX214 JL169:JL214 TH169:TH214 ADD169:ADD214 AMZ169:AMZ214 AWV169:AWV214 BGR169:BGR214 BQN169:BQN214 CAJ169:CAJ214 CKF169:CKF214 CUB169:CUB214 DDX169:DDX214 DNT169:DNT214 DXP169:DXP214 EHL169:EHL214 ERH169:ERH214 FBD169:FBD214 FKZ169:FKZ214 FUV169:FUV214 GER169:GER214 GON169:GON214 GYJ169:GYJ214 HIF169:HIF214 HSB169:HSB214 IBX169:IBX214 ILT169:ILT214 IVP169:IVP214 JFL169:JFL214 JPH169:JPH214 JZD169:JZD214 KIZ169:KIZ214 KSV169:KSV214 LCR169:LCR214 LMN169:LMN214 LWJ169:LWJ214 MGF169:MGF214 MQB169:MQB214 MZX169:MZX214 NJT169:NJT214 NTP169:NTP214 ODL169:ODL214 ONH169:ONH214 OXD169:OXD214 PGZ169:PGZ214 PQV169:PQV214 QAR169:QAR214 QKN169:QKN214 QUJ169:QUJ214 REF169:REF214 ROB169:ROB214 RXX169:RXX214 SHT169:SHT214 SRP169:SRP214 TBL169:TBL214 TLH169:TLH214 TVD169:TVD214 UEZ169:UEZ214 UOV169:UOV214 UYR169:UYR214 VIN169:VIN214 VSJ169:VSJ214 WCF169:WCF214 WMB169:WMB214 P4:P214">
      <formula1>dispositionstatus</formula1>
    </dataValidation>
    <dataValidation type="list" showInputMessage="1" showErrorMessage="1" sqref="AE4:AF214 KA169:KB214 TW169:TX214 ADS169:ADT214 ANO169:ANP214 AXK169:AXL214 BHG169:BHH214 BRC169:BRD214 CAY169:CAZ214 CKU169:CKV214 CUQ169:CUR214 DEM169:DEN214 DOI169:DOJ214 DYE169:DYF214 EIA169:EIB214 ERW169:ERX214 FBS169:FBT214 FLO169:FLP214 FVK169:FVL214 GFG169:GFH214 GPC169:GPD214 GYY169:GYZ214 HIU169:HIV214 HSQ169:HSR214 ICM169:ICN214 IMI169:IMJ214 IWE169:IWF214 JGA169:JGB214 JPW169:JPX214 JZS169:JZT214 KJO169:KJP214 KTK169:KTL214 LDG169:LDH214 LNC169:LND214 LWY169:LWZ214 MGU169:MGV214 MQQ169:MQR214 NAM169:NAN214 NKI169:NKJ214 NUE169:NUF214 OEA169:OEB214 ONW169:ONX214 OXS169:OXT214 PHO169:PHP214 PRK169:PRL214 QBG169:QBH214 QLC169:QLD214 QUY169:QUZ214 REU169:REV214 ROQ169:ROR214 RYM169:RYN214 SII169:SIJ214 SSE169:SSF214 TCA169:TCB214 TLW169:TLX214 TVS169:TVT214 UFO169:UFP214 UPK169:UPL214 UZG169:UZH214 VJC169:VJD214 VSY169:VSZ214 WCU169:WCV214 WMQ169:WMR214 WWM169:WWN214">
      <formula1>"ARB,CCOW,CDS,CQ,Ed,EHR,FM,M and M,M and M/ CMETs,M and M/ Templates,M and M/ Tooling,MedRec,OO,PA,PC,PM,Publishing,RCRIM,Sched,StructDocs,Implementation,Vocab"</formula1>
    </dataValidation>
    <dataValidation type="list" showInputMessage="1" showErrorMessage="1" sqref="WVZ169:WVZ214 JN169:JN214 TJ169:TJ214 ADF169:ADF214 ANB169:ANB214 AWX169:AWX214 BGT169:BGT214 BQP169:BQP214 CAL169:CAL214 CKH169:CKH214 CUD169:CUD214 DDZ169:DDZ214 DNV169:DNV214 DXR169:DXR214 EHN169:EHN214 ERJ169:ERJ214 FBF169:FBF214 FLB169:FLB214 FUX169:FUX214 GET169:GET214 GOP169:GOP214 GYL169:GYL214 HIH169:HIH214 HSD169:HSD214 IBZ169:IBZ214 ILV169:ILV214 IVR169:IVR214 JFN169:JFN214 JPJ169:JPJ214 JZF169:JZF214 KJB169:KJB214 KSX169:KSX214 LCT169:LCT214 LMP169:LMP214 LWL169:LWL214 MGH169:MGH214 MQD169:MQD214 MZZ169:MZZ214 NJV169:NJV214 NTR169:NTR214 ODN169:ODN214 ONJ169:ONJ214 OXF169:OXF214 PHB169:PHB214 PQX169:PQX214 QAT169:QAT214 QKP169:QKP214 QUL169:QUL214 REH169:REH214 ROD169:ROD214 RXZ169:RXZ214 SHV169:SHV214 SRR169:SRR214 TBN169:TBN214 TLJ169:TLJ214 TVF169:TVF214 UFB169:UFB214 UOX169:UOX214 UYT169:UYT214 VIP169:VIP214 VSL169:VSL214 WCH169:WCH214 WMD169:WMD214 R4:R214">
      <formula1>"ARB,Attach,Cardio,CCBC,CCOW,CDS,CG,Conform,Ed,EHR,FM,II,Implementation,InM,ITS,Lab,M and M,M and M/ CMETs,M and M/ Templates,M and M/ Tooling,MedRec,OO,PA,PC,PHER,PM,PS,PSC,Publishing,RCRIM,RX,Sched,Security,SOA,StructDocs,Vocab"</formula1>
    </dataValidation>
    <dataValidation type="list" showInputMessage="1" showErrorMessage="1" sqref="J205 I107:I108 I110:I138 I140:I214 JF169:JF214 TB169:TB214 ACX169:ACX214 AMT169:AMT214 AWP169:AWP214 BGL169:BGL214 BQH169:BQH214 CAD169:CAD214 CJZ169:CJZ214 CTV169:CTV214 DDR169:DDR214 DNN169:DNN214 DXJ169:DXJ214 EHF169:EHF214 ERB169:ERB214 FAX169:FAX214 FKT169:FKT214 FUP169:FUP214 GEL169:GEL214 GOH169:GOH214 GYD169:GYD214 HHZ169:HHZ214 HRV169:HRV214 IBR169:IBR214 ILN169:ILN214 IVJ169:IVJ214 JFF169:JFF214 JPB169:JPB214 JYX169:JYX214 KIT169:KIT214 KSP169:KSP214 LCL169:LCL214 LMH169:LMH214 LWD169:LWD214 MFZ169:MFZ214 MPV169:MPV214 MZR169:MZR214 NJN169:NJN214 NTJ169:NTJ214 ODF169:ODF214 ONB169:ONB214 OWX169:OWX214 PGT169:PGT214 PQP169:PQP214 QAL169:QAL214 QKH169:QKH214 QUD169:QUD214 RDZ169:RDZ214 RNV169:RNV214 RXR169:RXR214 SHN169:SHN214 SRJ169:SRJ214 TBF169:TBF214 TLB169:TLB214 TUX169:TUX214 UET169:UET214 UOP169:UOP214 UYL169:UYL214 VIH169:VIH214 VSD169:VSD214 WBZ169:WBZ214 WLV169:WLV214 WVR169:WVR214 I4:I105">
      <formula1>"Neg-Mj,Neg-Mi,A-S,A-T,A-Q,A-C"</formula1>
    </dataValidation>
    <dataValidation type="list" allowBlank="1" showInputMessage="1" showErrorMessage="1" sqref="JD169:JD185 SZ169:SZ185 ACV169:ACV185 AMR169:AMR185 AWN169:AWN185 BGJ169:BGJ185 BQF169:BQF185 CAB169:CAB185 CJX169:CJX185 CTT169:CTT185 DDP169:DDP185 DNL169:DNL185 DXH169:DXH185 EHD169:EHD185 EQZ169:EQZ185 FAV169:FAV185 FKR169:FKR185 FUN169:FUN185 GEJ169:GEJ185 GOF169:GOF185 GYB169:GYB185 HHX169:HHX185 HRT169:HRT185 IBP169:IBP185 ILL169:ILL185 IVH169:IVH185 JFD169:JFD185 JOZ169:JOZ185 JYV169:JYV185 KIR169:KIR185 KSN169:KSN185 LCJ169:LCJ185 LMF169:LMF185 LWB169:LWB185 MFX169:MFX185 MPT169:MPT185 MZP169:MZP185 NJL169:NJL185 NTH169:NTH185 ODD169:ODD185 OMZ169:OMZ185 OWV169:OWV185 PGR169:PGR185 PQN169:PQN185 QAJ169:QAJ185 QKF169:QKF185 QUB169:QUB185 RDX169:RDX185 RNT169:RNT185 RXP169:RXP185 SHL169:SHL185 SRH169:SRH185 TBD169:TBD185 TKZ169:TKZ185 TUV169:TUV185 UER169:UER185 UON169:UON185 UYJ169:UYJ185 VIF169:VIF185 VSB169:VSB185 WBX169:WBX185 WLT169:WLT185 G4:G185 WVP169:WVP185 G207:G214 JD207:JD214 SZ207:SZ214 ACV207:ACV214 AMR207:AMR214 AWN207:AWN214 BGJ207:BGJ214 BQF207:BQF214 CAB207:CAB214 CJX207:CJX214 CTT207:CTT214 DDP207:DDP214 DNL207:DNL214 DXH207:DXH214 EHD207:EHD214 EQZ207:EQZ214 FAV207:FAV214 FKR207:FKR214 FUN207:FUN214 GEJ207:GEJ214 GOF207:GOF214 GYB207:GYB214 HHX207:HHX214 HRT207:HRT214 IBP207:IBP214 ILL207:ILL214 IVH207:IVH214 JFD207:JFD214 JOZ207:JOZ214 JYV207:JYV214 KIR207:KIR214 KSN207:KSN214 LCJ207:LCJ214 LMF207:LMF214 LWB207:LWB214 MFX207:MFX214 MPT207:MPT214 MZP207:MZP214 NJL207:NJL214 NTH207:NTH214 ODD207:ODD214 OMZ207:OMZ214 OWV207:OWV214 PGR207:PGR214 PQN207:PQN214 QAJ207:QAJ214 QKF207:QKF214 QUB207:QUB214 RDX207:RDX214 RNT207:RNT214 RXP207:RXP214 SHL207:SHL214 SRH207:SRH214 TBD207:TBD214 TKZ207:TKZ214 TUV207:TUV214 UER207:UER214 UON207:UON214 UYJ207:UYJ214 VIF207:VIF214 VSB207:VSB214 WBX207:WBX214 WLT207:WLT214 WVP207:WVP214 G188:G205 JD188:JD205 SZ188:SZ205 ACV188:ACV205 AMR188:AMR205 AWN188:AWN205 BGJ188:BGJ205 BQF188:BQF205 CAB188:CAB205 CJX188:CJX205 CTT188:CTT205 DDP188:DDP205 DNL188:DNL205 DXH188:DXH205 EHD188:EHD205 EQZ188:EQZ205 FAV188:FAV205 FKR188:FKR205 FUN188:FUN205 GEJ188:GEJ205 GOF188:GOF205 GYB188:GYB205 HHX188:HHX205 HRT188:HRT205 IBP188:IBP205 ILL188:ILL205 IVH188:IVH205 JFD188:JFD205 JOZ188:JOZ205 JYV188:JYV205 KIR188:KIR205 KSN188:KSN205 LCJ188:LCJ205 LMF188:LMF205 LWB188:LWB205 MFX188:MFX205 MPT188:MPT205 MZP188:MZP205 NJL188:NJL205 NTH188:NTH205 ODD188:ODD205 OMZ188:OMZ205 OWV188:OWV205 PGR188:PGR205 PQN188:PQN205 QAJ188:QAJ205 QKF188:QKF205 QUB188:QUB205 RDX188:RDX205 RNT188:RNT205 RXP188:RXP205 SHL188:SHL205 SRH188:SRH205 TBD188:TBD205 TKZ188:TKZ205 TUV188:TUV205 UER188:UER205 UON188:UON205 UYJ188:UYJ205 VIF188:VIF205 VSB188:VSB205 WBX188:WBX205 WLT188:WLT205 WVP188:WVP205">
      <formula1>"AB,AI,Backbone (ref),Bloodbank,CI,CR,CT,Datatypes Abstract,OO,Glossary (ref),LB,MI,MR,MT,PA,PC,PM,QI,Refinement,RI,RIM,RT,RR,RX,SC,UML-ITS DataTypes,V3 Help Guide (ref),Vocabulary (ref),XML-ITS DataTypes,XML-ITS Structures"</formula1>
    </dataValidation>
    <dataValidation type="list" allowBlank="1" showInputMessage="1" showErrorMessage="1" sqref="IZ169:IZ185 SV169:SV185 ACR169:ACR185 AMN169:AMN185 AWJ169:AWJ185 BGF169:BGF185 BQB169:BQB185 BZX169:BZX185 CJT169:CJT185 CTP169:CTP185 DDL169:DDL185 DNH169:DNH185 DXD169:DXD185 EGZ169:EGZ185 EQV169:EQV185 FAR169:FAR185 FKN169:FKN185 FUJ169:FUJ185 GEF169:GEF185 GOB169:GOB185 GXX169:GXX185 HHT169:HHT185 HRP169:HRP185 IBL169:IBL185 ILH169:ILH185 IVD169:IVD185 JEZ169:JEZ185 JOV169:JOV185 JYR169:JYR185 KIN169:KIN185 KSJ169:KSJ185 LCF169:LCF185 LMB169:LMB185 LVX169:LVX185 MFT169:MFT185 MPP169:MPP185 MZL169:MZL185 NJH169:NJH185 NTD169:NTD185 OCZ169:OCZ185 OMV169:OMV185 OWR169:OWR185 PGN169:PGN185 PQJ169:PQJ185 QAF169:QAF185 QKB169:QKB185 QTX169:QTX185 RDT169:RDT185 RNP169:RNP185 RXL169:RXL185 SHH169:SHH185 SRD169:SRD185 TAZ169:TAZ185 TKV169:TKV185 TUR169:TUR185 UEN169:UEN185 UOJ169:UOJ185 UYF169:UYF185 VIB169:VIB185 VRX169:VRX185 WBT169:WBT185 WLP169:WLP185 C4:C185 WVL169:WVL185 C188:C214 IZ188:IZ214 SV188:SV214 ACR188:ACR214 AMN188:AMN214 AWJ188:AWJ214 BGF188:BGF214 BQB188:BQB214 BZX188:BZX214 CJT188:CJT214 CTP188:CTP214 DDL188:DDL214 DNH188:DNH214 DXD188:DXD214 EGZ188:EGZ214 EQV188:EQV214 FAR188:FAR214 FKN188:FKN214 FUJ188:FUJ214 GEF188:GEF214 GOB188:GOB214 GXX188:GXX214 HHT188:HHT214 HRP188:HRP214 IBL188:IBL214 ILH188:ILH214 IVD188:IVD214 JEZ188:JEZ214 JOV188:JOV214 JYR188:JYR214 KIN188:KIN214 KSJ188:KSJ214 LCF188:LCF214 LMB188:LMB214 LVX188:LVX214 MFT188:MFT214 MPP188:MPP214 MZL188:MZL214 NJH188:NJH214 NTD188:NTD214 OCZ188:OCZ214 OMV188:OMV214 OWR188:OWR214 PGN188:PGN214 PQJ188:PQJ214 QAF188:QAF214 QKB188:QKB214 QTX188:QTX214 RDT188:RDT214 RNP188:RNP214 RXL188:RXL214 SHH188:SHH214 SRD188:SRD214 TAZ188:TAZ214 TKV188:TKV214 TUR188:TUR214 UEN188:UEN214 UOJ188:UOJ214 UYF188:UYF214 VIB188:VIB214 VRX188:VRX214 WBT188:WBT214 WLP188:WLP214 WVL188:WVL214">
      <formula1>Artifact_type</formula1>
    </dataValidation>
    <dataValidation type="list" showInputMessage="1" showErrorMessage="1" sqref="B4:B214 IY169:IY214 SU169:SU214 ACQ169:ACQ214 AMM169:AMM214 AWI169:AWI214 BGE169:BGE214 BQA169:BQA214 BZW169:BZW214 CJS169:CJS214 CTO169:CTO214 DDK169:DDK214 DNG169:DNG214 DXC169:DXC214 EGY169:EGY214 EQU169:EQU214 FAQ169:FAQ214 FKM169:FKM214 FUI169:FUI214 GEE169:GEE214 GOA169:GOA214 GXW169:GXW214 HHS169:HHS214 HRO169:HRO214 IBK169:IBK214 ILG169:ILG214 IVC169:IVC214 JEY169:JEY214 JOU169:JOU214 JYQ169:JYQ214 KIM169:KIM214 KSI169:KSI214 LCE169:LCE214 LMA169:LMA214 LVW169:LVW214 MFS169:MFS214 MPO169:MPO214 MZK169:MZK214 NJG169:NJG214 NTC169:NTC214 OCY169:OCY214 OMU169:OMU214 OWQ169:OWQ214 PGM169:PGM214 PQI169:PQI214 QAE169:QAE214 QKA169:QKA214 QTW169:QTW214 RDS169:RDS214 RNO169:RNO214 RXK169:RXK214 SHG169:SHG214 SRC169:SRC214 TAY169:TAY214 TKU169:TKU214 TUQ169:TUQ214 UEM169:UEM214 UOI169:UOI214 UYE169:UYE214 VIA169:VIA214 VRW169:VRW214 WBS169:WBS214 WLO169:WLO214 WVK169:WVK214">
      <formula1>"ArB,Arden,Attach,BoD,Cardio,CBCC,CCOW,CDS,CG,CIC,CS,Conform,Ed,EHR,EmerCare,FM,GAS,HCD,II,Impl,InM,ITS,Lab,M and M,M and M/ CMETs,MM/ Templates,MM/ Tooling,MedRec,OO,PA,PC,PHER,PM,PS,PSC,RCRIM,RX,Sched,Sec,SOA,StDocs,Templates,Voc"</formula1>
    </dataValidation>
  </dataValidations>
  <hyperlinks>
    <hyperlink ref="F2" location="Section" display="Section"/>
    <hyperlink ref="I2" location="Type" display="Vote and Type"/>
    <hyperlink ref="K2" location="Existing_Wording" display="Existing Wording"/>
    <hyperlink ref="L2" location="Proposed_Wording" display="Proposed Wording"/>
    <hyperlink ref="M2" location="Comments" display="Comments"/>
    <hyperlink ref="S2" location="Disposition" display="Disposition Comment"/>
    <hyperlink ref="C2" location="Artifact" display="Artifact"/>
    <hyperlink ref="G2" location="Domain" display="Ballot"/>
    <hyperlink ref="A2" location="NumberID" display="Number"/>
    <hyperlink ref="H2" location="Pubs" display="Pubs"/>
    <hyperlink ref="R2" location="Disposition_Committee" display="Disposition WG"/>
    <hyperlink ref="T2" location="Responsibility" display="Responsible Person"/>
    <hyperlink ref="X2" location="Change_Applied" display="Change Applied"/>
    <hyperlink ref="U2:W2" location="For_Against_Abstain" display="For"/>
    <hyperlink ref="Q2" location="Withdraw" display="Withdrawn"/>
    <hyperlink ref="Y2" location="SubstantiveChange" display="Substantive Change"/>
    <hyperlink ref="Z2" location="SubmittedBy" display="Submitted By"/>
    <hyperlink ref="AA2" location="SubmitterOrganization" display="Organization"/>
    <hyperlink ref="AB2" location="OnBehalfOf" display="On behalf of"/>
    <hyperlink ref="P2" location="Disposition2" display="Disposition"/>
    <hyperlink ref="O2" location="commentgroup" display="Comment grouping"/>
    <hyperlink ref="B2" location="Ballot_Committee" display="Ballot WG"/>
    <hyperlink ref="N2" location="ResReq" display="In person resolution requested"/>
    <hyperlink ref="AE2" location="ComTime" display="Referred To"/>
    <hyperlink ref="AF2" location="RecFrom" display="Received From"/>
    <hyperlink ref="AG2" location="Status" display="Notes"/>
    <hyperlink ref="AC2" location="OnBehalfOf" display="On Behalf of Email"/>
    <hyperlink ref="AD2" location="ID" display="Submitter Tracking ID"/>
    <hyperlink ref="AC210" r:id="rId1"/>
    <hyperlink ref="AC211" r:id="rId2"/>
    <hyperlink ref="AC206" r:id="rId3"/>
    <hyperlink ref="AC199" r:id="rId4"/>
    <hyperlink ref="AC204" r:id="rId5"/>
    <hyperlink ref="AC200" r:id="rId6"/>
    <hyperlink ref="AC197" r:id="rId7"/>
    <hyperlink ref="AC193" r:id="rId8"/>
    <hyperlink ref="AC191" r:id="rId9"/>
    <hyperlink ref="AC161" r:id="rId10"/>
    <hyperlink ref="AC160" r:id="rId11"/>
    <hyperlink ref="AC132" r:id="rId12"/>
    <hyperlink ref="AC118" r:id="rId13"/>
    <hyperlink ref="AC111" r:id="rId14"/>
    <hyperlink ref="AC88" r:id="rId15"/>
    <hyperlink ref="AC69" r:id="rId16"/>
    <hyperlink ref="AC56" r:id="rId17"/>
    <hyperlink ref="AC42" r:id="rId18"/>
    <hyperlink ref="AC27" r:id="rId19"/>
    <hyperlink ref="AC24" r:id="rId20"/>
    <hyperlink ref="AC23" r:id="rId21"/>
    <hyperlink ref="AC22" r:id="rId22"/>
    <hyperlink ref="AC21" r:id="rId23"/>
    <hyperlink ref="AC12" r:id="rId24"/>
    <hyperlink ref="AC4" r:id="rId25"/>
    <hyperlink ref="AC41" r:id="rId26"/>
    <hyperlink ref="AC38" r:id="rId27"/>
    <hyperlink ref="AC66:AC81" r:id="rId28" display="mailto:burgesd@labcorp.com"/>
    <hyperlink ref="AC72" r:id="rId29"/>
    <hyperlink ref="AC127" r:id="rId30"/>
    <hyperlink ref="AC11" r:id="rId31"/>
    <hyperlink ref="AC186" r:id="rId32"/>
    <hyperlink ref="AC194" r:id="rId33"/>
    <hyperlink ref="AC195" r:id="rId34"/>
    <hyperlink ref="AC212" r:id="rId35"/>
  </hyperlinks>
  <pageMargins left="0.75" right="0.75" top="1" bottom="1" header="0.5" footer="0.5"/>
  <pageSetup orientation="portrait" horizontalDpi="4294967292" verticalDpi="4294967292"/>
  <headerFooter alignWithMargins="0">
    <oddHeader>&amp;C&amp;"Arial,Bold"&amp;14V3 Ballot Submission/Resolution Form</oddHeader>
    <oddFooter>&amp;L&amp;F [&amp;A]&amp;C&amp;P&amp;RMarch 2003</oddFooter>
  </headerFooter>
  <legacyDrawing r:id="rId36"/>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dimension ref="B1:N45"/>
  <sheetViews>
    <sheetView topLeftCell="A26" workbookViewId="0">
      <selection activeCell="B26" sqref="B26"/>
    </sheetView>
  </sheetViews>
  <sheetFormatPr defaultColWidth="8.85546875" defaultRowHeight="12.75"/>
  <cols>
    <col min="1" max="1" width="1.42578125" customWidth="1"/>
    <col min="2" max="2" width="20.28515625" customWidth="1"/>
    <col min="3" max="3" width="11.140625" style="70" customWidth="1"/>
    <col min="4" max="6" width="8.85546875" style="70"/>
    <col min="7" max="7" width="12.7109375" style="70" customWidth="1"/>
    <col min="8" max="8" width="15" style="70" customWidth="1"/>
    <col min="9" max="9" width="19.42578125" style="70" customWidth="1"/>
    <col min="10" max="10" width="27.42578125" customWidth="1"/>
  </cols>
  <sheetData>
    <row r="1" spans="2:14" ht="13.5" thickBot="1">
      <c r="H1" s="306" t="s">
        <v>71</v>
      </c>
      <c r="I1" s="306"/>
    </row>
    <row r="2" spans="2:14" ht="15.75">
      <c r="B2" s="25" t="s">
        <v>72</v>
      </c>
      <c r="C2" s="71"/>
      <c r="D2" s="71"/>
      <c r="E2" s="71"/>
      <c r="F2" s="71"/>
      <c r="G2" s="71"/>
      <c r="H2" s="71"/>
      <c r="I2" s="72"/>
    </row>
    <row r="3" spans="2:14" ht="303.75" customHeight="1" thickBot="1">
      <c r="B3" s="307" t="s">
        <v>13</v>
      </c>
      <c r="C3" s="308"/>
      <c r="D3" s="308"/>
      <c r="E3" s="308"/>
      <c r="F3" s="308"/>
      <c r="G3" s="308"/>
      <c r="H3" s="308"/>
      <c r="I3" s="309"/>
    </row>
    <row r="4" spans="2:14" ht="13.5" thickBot="1">
      <c r="J4" s="11"/>
    </row>
    <row r="5" spans="2:14" ht="15.75">
      <c r="B5" s="25" t="s">
        <v>73</v>
      </c>
      <c r="C5" s="71"/>
      <c r="D5" s="71"/>
      <c r="E5" s="71"/>
      <c r="F5" s="71"/>
      <c r="G5" s="71"/>
      <c r="H5" s="71"/>
      <c r="I5" s="72"/>
    </row>
    <row r="6" spans="2:14" ht="18" customHeight="1">
      <c r="B6" s="267" t="s">
        <v>194</v>
      </c>
      <c r="C6" s="268"/>
      <c r="D6" s="268"/>
      <c r="E6" s="268"/>
      <c r="F6" s="268"/>
      <c r="G6" s="268"/>
      <c r="H6" s="268"/>
      <c r="I6" s="269"/>
      <c r="J6" s="4"/>
      <c r="K6" s="4"/>
      <c r="L6" s="4"/>
      <c r="M6" s="3"/>
    </row>
    <row r="7" spans="2:14" ht="18" customHeight="1">
      <c r="B7" s="52" t="s">
        <v>100</v>
      </c>
      <c r="C7" s="314" t="s">
        <v>110</v>
      </c>
      <c r="D7" s="314"/>
      <c r="E7" s="314"/>
      <c r="F7" s="314"/>
      <c r="G7" s="314"/>
      <c r="H7" s="314"/>
      <c r="I7" s="314"/>
      <c r="J7" s="51"/>
      <c r="K7" s="4"/>
      <c r="L7" s="4"/>
      <c r="M7" s="3"/>
    </row>
    <row r="8" spans="2:14" ht="118.5" customHeight="1">
      <c r="B8" s="45" t="s">
        <v>18</v>
      </c>
      <c r="C8" s="312" t="s">
        <v>20</v>
      </c>
      <c r="D8" s="312"/>
      <c r="E8" s="312"/>
      <c r="F8" s="312"/>
      <c r="G8" s="312"/>
      <c r="H8" s="312"/>
      <c r="I8" s="313"/>
      <c r="J8" s="4"/>
      <c r="K8" s="4"/>
      <c r="L8" s="4"/>
      <c r="M8" s="4"/>
    </row>
    <row r="9" spans="2:14" ht="18" customHeight="1">
      <c r="B9" s="47" t="s">
        <v>64</v>
      </c>
      <c r="C9" s="310" t="s">
        <v>74</v>
      </c>
      <c r="D9" s="310"/>
      <c r="E9" s="310"/>
      <c r="F9" s="310"/>
      <c r="G9" s="310"/>
      <c r="H9" s="310"/>
      <c r="I9" s="311"/>
      <c r="J9" s="4"/>
      <c r="K9" s="4"/>
      <c r="L9" s="4"/>
      <c r="M9" s="4"/>
    </row>
    <row r="10" spans="2:14">
      <c r="B10" s="48"/>
      <c r="C10" s="69" t="s">
        <v>54</v>
      </c>
      <c r="D10" s="305" t="s">
        <v>75</v>
      </c>
      <c r="E10" s="305"/>
      <c r="F10" s="305"/>
      <c r="G10" s="305"/>
      <c r="H10" s="305"/>
      <c r="I10" s="22"/>
      <c r="J10" s="4"/>
      <c r="K10" s="4"/>
      <c r="L10" s="4"/>
      <c r="M10" s="4"/>
    </row>
    <row r="11" spans="2:14">
      <c r="B11" s="48"/>
      <c r="C11" s="69" t="s">
        <v>55</v>
      </c>
      <c r="D11" s="305" t="s">
        <v>76</v>
      </c>
      <c r="E11" s="305"/>
      <c r="F11" s="305"/>
      <c r="G11" s="305"/>
      <c r="H11" s="305"/>
      <c r="I11" s="22"/>
      <c r="J11" s="4"/>
      <c r="K11" s="4"/>
      <c r="L11" s="4"/>
      <c r="M11" s="4"/>
      <c r="N11" s="9"/>
    </row>
    <row r="12" spans="2:14">
      <c r="B12" s="48"/>
      <c r="C12" s="69" t="s">
        <v>56</v>
      </c>
      <c r="D12" s="305" t="s">
        <v>77</v>
      </c>
      <c r="E12" s="305"/>
      <c r="F12" s="305"/>
      <c r="G12" s="305"/>
      <c r="H12" s="305"/>
      <c r="I12" s="22"/>
      <c r="J12" s="4"/>
      <c r="K12" s="4"/>
      <c r="L12" s="4"/>
      <c r="M12" s="4"/>
    </row>
    <row r="13" spans="2:14">
      <c r="B13" s="48"/>
      <c r="C13" s="69" t="s">
        <v>58</v>
      </c>
      <c r="D13" s="305" t="s">
        <v>78</v>
      </c>
      <c r="E13" s="305"/>
      <c r="F13" s="305"/>
      <c r="G13" s="305"/>
      <c r="H13" s="305"/>
      <c r="I13" s="22"/>
      <c r="J13" s="4"/>
      <c r="K13" s="4"/>
      <c r="L13" s="4"/>
      <c r="M13" s="4"/>
    </row>
    <row r="14" spans="2:14">
      <c r="B14" s="48"/>
      <c r="C14" s="69" t="s">
        <v>59</v>
      </c>
      <c r="D14" s="305" t="s">
        <v>79</v>
      </c>
      <c r="E14" s="305"/>
      <c r="F14" s="305"/>
      <c r="G14" s="305"/>
      <c r="H14" s="305"/>
      <c r="I14" s="22"/>
      <c r="J14" s="4"/>
      <c r="K14" s="4"/>
      <c r="L14" s="4"/>
      <c r="M14" s="4"/>
    </row>
    <row r="15" spans="2:14">
      <c r="B15" s="48"/>
      <c r="C15" s="69" t="s">
        <v>60</v>
      </c>
      <c r="D15" s="285" t="s">
        <v>80</v>
      </c>
      <c r="E15" s="265"/>
      <c r="F15" s="265"/>
      <c r="G15" s="265"/>
      <c r="H15" s="286"/>
      <c r="I15" s="22"/>
      <c r="J15" s="4"/>
      <c r="K15" s="4"/>
      <c r="L15" s="4"/>
      <c r="M15" s="4"/>
    </row>
    <row r="16" spans="2:14">
      <c r="B16" s="48"/>
      <c r="C16" s="69" t="s">
        <v>61</v>
      </c>
      <c r="D16" s="285" t="s">
        <v>81</v>
      </c>
      <c r="E16" s="265"/>
      <c r="F16" s="265"/>
      <c r="G16" s="265"/>
      <c r="H16" s="286"/>
      <c r="I16" s="22"/>
      <c r="J16" s="4"/>
      <c r="K16" s="4"/>
      <c r="L16" s="4"/>
      <c r="M16" s="4"/>
    </row>
    <row r="17" spans="2:13">
      <c r="B17" s="48"/>
      <c r="C17" s="69" t="s">
        <v>62</v>
      </c>
      <c r="D17" s="285" t="s">
        <v>82</v>
      </c>
      <c r="E17" s="265"/>
      <c r="F17" s="265"/>
      <c r="G17" s="265"/>
      <c r="H17" s="286"/>
      <c r="I17" s="22"/>
      <c r="J17" s="4"/>
      <c r="K17" s="4"/>
      <c r="L17" s="4"/>
      <c r="M17" s="4"/>
    </row>
    <row r="18" spans="2:13">
      <c r="B18" s="48"/>
      <c r="C18" s="69" t="s">
        <v>63</v>
      </c>
      <c r="D18" s="305" t="s">
        <v>83</v>
      </c>
      <c r="E18" s="305"/>
      <c r="F18" s="305"/>
      <c r="G18" s="305"/>
      <c r="H18" s="305"/>
      <c r="I18" s="22"/>
      <c r="J18" s="4"/>
      <c r="K18" s="4"/>
      <c r="L18" s="4"/>
      <c r="M18" s="4"/>
    </row>
    <row r="19" spans="2:13" ht="13.5" customHeight="1">
      <c r="B19" s="49"/>
      <c r="C19" s="23"/>
      <c r="D19" s="23"/>
      <c r="E19" s="23"/>
      <c r="F19" s="23"/>
      <c r="G19" s="23"/>
      <c r="H19" s="23"/>
      <c r="I19" s="22"/>
      <c r="J19" s="4"/>
      <c r="K19" s="4"/>
      <c r="L19" s="4"/>
      <c r="M19" s="4"/>
    </row>
    <row r="20" spans="2:13" ht="22.5" customHeight="1">
      <c r="B20" s="46" t="s">
        <v>65</v>
      </c>
      <c r="C20" s="283" t="s">
        <v>168</v>
      </c>
      <c r="D20" s="283"/>
      <c r="E20" s="283"/>
      <c r="F20" s="283"/>
      <c r="G20" s="283"/>
      <c r="H20" s="283"/>
      <c r="I20" s="284"/>
      <c r="J20" s="4"/>
      <c r="K20" s="4"/>
      <c r="L20" s="4"/>
      <c r="M20" s="4"/>
    </row>
    <row r="21" spans="2:13" ht="103.5" customHeight="1">
      <c r="B21" s="45" t="s">
        <v>84</v>
      </c>
      <c r="C21" s="265" t="s">
        <v>21</v>
      </c>
      <c r="D21" s="265"/>
      <c r="E21" s="265"/>
      <c r="F21" s="265"/>
      <c r="G21" s="265"/>
      <c r="H21" s="265"/>
      <c r="I21" s="266"/>
      <c r="J21" s="14"/>
      <c r="K21" s="264"/>
      <c r="L21" s="264"/>
      <c r="M21" s="264"/>
    </row>
    <row r="22" spans="2:13" ht="27.75" customHeight="1">
      <c r="B22" s="45" t="s">
        <v>95</v>
      </c>
      <c r="C22" s="265" t="s">
        <v>144</v>
      </c>
      <c r="D22" s="265"/>
      <c r="E22" s="265"/>
      <c r="F22" s="265"/>
      <c r="G22" s="265"/>
      <c r="H22" s="265"/>
      <c r="I22" s="266"/>
      <c r="J22" s="14"/>
      <c r="K22" s="15"/>
      <c r="L22" s="15"/>
      <c r="M22" s="15"/>
    </row>
    <row r="23" spans="2:13" ht="255.75" customHeight="1">
      <c r="B23" s="45" t="s">
        <v>142</v>
      </c>
      <c r="C23" s="282" t="s">
        <v>48</v>
      </c>
      <c r="D23" s="265"/>
      <c r="E23" s="265"/>
      <c r="F23" s="265"/>
      <c r="G23" s="265"/>
      <c r="H23" s="265"/>
      <c r="I23" s="266"/>
      <c r="M23" s="4"/>
    </row>
    <row r="24" spans="2:13" ht="18" customHeight="1">
      <c r="B24" s="46" t="s">
        <v>66</v>
      </c>
      <c r="C24" s="283" t="s">
        <v>145</v>
      </c>
      <c r="D24" s="283"/>
      <c r="E24" s="283"/>
      <c r="F24" s="283"/>
      <c r="G24" s="283"/>
      <c r="H24" s="283"/>
      <c r="I24" s="284"/>
      <c r="M24" s="4"/>
    </row>
    <row r="25" spans="2:13" ht="15.75">
      <c r="B25" s="46" t="s">
        <v>67</v>
      </c>
      <c r="C25" s="283" t="s">
        <v>146</v>
      </c>
      <c r="D25" s="283"/>
      <c r="E25" s="283"/>
      <c r="F25" s="283"/>
      <c r="G25" s="283"/>
      <c r="H25" s="283"/>
      <c r="I25" s="284"/>
      <c r="J25" s="12"/>
      <c r="M25" s="4"/>
    </row>
    <row r="26" spans="2:13" ht="39" customHeight="1">
      <c r="B26" s="46" t="s">
        <v>68</v>
      </c>
      <c r="C26" s="283" t="s">
        <v>22</v>
      </c>
      <c r="D26" s="283"/>
      <c r="E26" s="283"/>
      <c r="F26" s="283"/>
      <c r="G26" s="283"/>
      <c r="H26" s="283"/>
      <c r="I26" s="284"/>
      <c r="J26" s="4"/>
      <c r="K26" s="4"/>
      <c r="L26" s="4"/>
      <c r="M26" s="4"/>
    </row>
    <row r="27" spans="2:13" ht="59.25" customHeight="1">
      <c r="B27" s="85" t="s">
        <v>30</v>
      </c>
      <c r="C27" s="280" t="s">
        <v>23</v>
      </c>
      <c r="D27" s="280"/>
      <c r="E27" s="280"/>
      <c r="F27" s="280"/>
      <c r="G27" s="280"/>
      <c r="H27" s="280"/>
      <c r="I27" s="281"/>
      <c r="J27" s="11"/>
    </row>
    <row r="28" spans="2:13" ht="18" customHeight="1">
      <c r="B28" s="267" t="s">
        <v>169</v>
      </c>
      <c r="C28" s="268"/>
      <c r="D28" s="268"/>
      <c r="E28" s="268"/>
      <c r="F28" s="268"/>
      <c r="G28" s="268"/>
      <c r="H28" s="268"/>
      <c r="I28" s="269"/>
      <c r="J28" s="4"/>
      <c r="K28" s="4"/>
      <c r="L28" s="4"/>
      <c r="M28" s="3"/>
    </row>
    <row r="29" spans="2:13" ht="56.25" customHeight="1">
      <c r="B29" s="44" t="s">
        <v>28</v>
      </c>
      <c r="C29" s="275" t="s">
        <v>24</v>
      </c>
      <c r="D29" s="276"/>
      <c r="E29" s="276"/>
      <c r="F29" s="276"/>
      <c r="G29" s="276"/>
      <c r="H29" s="276"/>
      <c r="I29" s="277"/>
      <c r="J29" s="4"/>
      <c r="K29" s="4"/>
      <c r="L29" s="4"/>
      <c r="M29" s="3"/>
    </row>
    <row r="30" spans="2:13" ht="33.75" customHeight="1">
      <c r="B30" s="40" t="s">
        <v>69</v>
      </c>
      <c r="C30" s="272" t="s">
        <v>52</v>
      </c>
      <c r="D30" s="273"/>
      <c r="E30" s="273"/>
      <c r="F30" s="273"/>
      <c r="G30" s="273"/>
      <c r="H30" s="273"/>
      <c r="I30" s="274"/>
      <c r="J30" s="4"/>
      <c r="K30" s="4"/>
      <c r="L30" s="4"/>
      <c r="M30" s="4"/>
    </row>
    <row r="31" spans="2:13" ht="409.5" customHeight="1">
      <c r="B31" s="44" t="s">
        <v>189</v>
      </c>
      <c r="C31" s="278" t="s">
        <v>217</v>
      </c>
      <c r="D31" s="227"/>
      <c r="E31" s="227"/>
      <c r="F31" s="227"/>
      <c r="G31" s="227"/>
      <c r="H31" s="227"/>
      <c r="I31" s="279"/>
      <c r="J31" s="4"/>
      <c r="K31" s="4"/>
      <c r="L31" s="4"/>
      <c r="M31" s="4"/>
    </row>
    <row r="32" spans="2:13" ht="52.5" customHeight="1">
      <c r="B32" s="40" t="s">
        <v>284</v>
      </c>
      <c r="C32" s="270" t="s">
        <v>288</v>
      </c>
      <c r="D32" s="270"/>
      <c r="E32" s="270"/>
      <c r="F32" s="270"/>
      <c r="G32" s="270"/>
      <c r="H32" s="270"/>
      <c r="I32" s="271"/>
      <c r="J32" s="4"/>
      <c r="K32" s="4"/>
      <c r="L32" s="4"/>
      <c r="M32" s="4"/>
    </row>
    <row r="33" spans="2:13" ht="70.5" customHeight="1" thickBot="1">
      <c r="B33" s="40" t="s">
        <v>70</v>
      </c>
      <c r="C33" s="270" t="s">
        <v>289</v>
      </c>
      <c r="D33" s="270"/>
      <c r="E33" s="270"/>
      <c r="F33" s="270"/>
      <c r="G33" s="270"/>
      <c r="H33" s="270"/>
      <c r="I33" s="271"/>
      <c r="J33" s="4"/>
      <c r="K33" s="4"/>
      <c r="L33" s="4"/>
      <c r="M33" s="4"/>
    </row>
    <row r="34" spans="2:13" ht="41.25" customHeight="1" thickBot="1">
      <c r="B34" s="41" t="s">
        <v>148</v>
      </c>
      <c r="C34" s="295" t="s">
        <v>251</v>
      </c>
      <c r="D34" s="295"/>
      <c r="E34" s="295"/>
      <c r="F34" s="295"/>
      <c r="G34" s="295"/>
      <c r="H34" s="295"/>
      <c r="I34" s="296"/>
      <c r="J34" s="4"/>
      <c r="K34" s="15"/>
      <c r="L34" s="15"/>
      <c r="M34" s="15"/>
    </row>
    <row r="35" spans="2:13" ht="30" customHeight="1" thickBot="1">
      <c r="B35" s="42" t="s">
        <v>154</v>
      </c>
      <c r="C35" s="295" t="s">
        <v>158</v>
      </c>
      <c r="D35" s="303"/>
      <c r="E35" s="303"/>
      <c r="F35" s="303"/>
      <c r="G35" s="303"/>
      <c r="H35" s="303"/>
      <c r="I35" s="304"/>
      <c r="J35" s="4"/>
      <c r="K35" s="15"/>
      <c r="L35" s="15"/>
      <c r="M35" s="15"/>
    </row>
    <row r="36" spans="2:13" ht="29.25" customHeight="1" thickBot="1">
      <c r="B36" s="43" t="s">
        <v>190</v>
      </c>
      <c r="C36" s="295" t="s">
        <v>252</v>
      </c>
      <c r="D36" s="295"/>
      <c r="E36" s="295"/>
      <c r="F36" s="295"/>
      <c r="G36" s="295"/>
      <c r="H36" s="295"/>
      <c r="I36" s="296"/>
      <c r="J36" s="4"/>
      <c r="K36" s="15"/>
      <c r="L36" s="15"/>
      <c r="M36" s="15"/>
    </row>
    <row r="37" spans="2:13" ht="28.5" customHeight="1" thickBot="1">
      <c r="B37" s="38" t="s">
        <v>166</v>
      </c>
      <c r="C37" s="295" t="s">
        <v>253</v>
      </c>
      <c r="D37" s="295"/>
      <c r="E37" s="295"/>
      <c r="F37" s="295"/>
      <c r="G37" s="295"/>
      <c r="H37" s="295"/>
      <c r="I37" s="296"/>
      <c r="J37" s="4"/>
      <c r="K37" s="15"/>
      <c r="L37" s="15"/>
      <c r="M37" s="15"/>
    </row>
    <row r="38" spans="2:13" ht="54.75" customHeight="1" thickBot="1">
      <c r="B38" s="39" t="s">
        <v>191</v>
      </c>
      <c r="C38" s="300" t="s">
        <v>192</v>
      </c>
      <c r="D38" s="301"/>
      <c r="E38" s="301"/>
      <c r="F38" s="301"/>
      <c r="G38" s="301"/>
      <c r="H38" s="301"/>
      <c r="I38" s="302"/>
    </row>
    <row r="39" spans="2:13" ht="54.75" customHeight="1" thickBot="1">
      <c r="B39" s="39" t="s">
        <v>133</v>
      </c>
      <c r="C39" s="300" t="s">
        <v>214</v>
      </c>
      <c r="D39" s="301"/>
      <c r="E39" s="301"/>
      <c r="F39" s="301"/>
      <c r="G39" s="301"/>
      <c r="H39" s="301"/>
      <c r="I39" s="302"/>
    </row>
    <row r="40" spans="2:13" ht="40.5" customHeight="1" thickBot="1">
      <c r="B40" s="50" t="s">
        <v>193</v>
      </c>
      <c r="C40" s="297" t="s">
        <v>215</v>
      </c>
      <c r="D40" s="298"/>
      <c r="E40" s="298"/>
      <c r="F40" s="298"/>
      <c r="G40" s="298"/>
      <c r="H40" s="298"/>
      <c r="I40" s="299"/>
    </row>
    <row r="41" spans="2:13" ht="40.5" customHeight="1" thickBot="1">
      <c r="B41" s="88" t="s">
        <v>37</v>
      </c>
      <c r="C41" s="290" t="s">
        <v>38</v>
      </c>
      <c r="D41" s="291"/>
      <c r="E41" s="291"/>
      <c r="F41" s="291"/>
      <c r="G41" s="291"/>
      <c r="H41" s="291"/>
      <c r="I41" s="292"/>
    </row>
    <row r="42" spans="2:13" ht="40.5" customHeight="1" thickBot="1">
      <c r="B42" s="98" t="s">
        <v>131</v>
      </c>
      <c r="C42" s="293" t="s">
        <v>216</v>
      </c>
      <c r="D42" s="293"/>
      <c r="E42" s="293"/>
      <c r="F42" s="293"/>
      <c r="G42" s="293"/>
      <c r="H42" s="293"/>
      <c r="I42" s="294"/>
    </row>
    <row r="43" spans="2:13" ht="43.5" customHeight="1" thickBot="1">
      <c r="B43" s="87" t="s">
        <v>33</v>
      </c>
      <c r="C43" s="287" t="s">
        <v>254</v>
      </c>
      <c r="D43" s="288"/>
      <c r="E43" s="288"/>
      <c r="F43" s="288"/>
      <c r="G43" s="288"/>
      <c r="H43" s="288"/>
      <c r="I43" s="289"/>
    </row>
    <row r="44" spans="2:13" ht="13.5" thickBot="1">
      <c r="B44" s="87" t="s">
        <v>34</v>
      </c>
      <c r="C44" s="287" t="s">
        <v>255</v>
      </c>
      <c r="D44" s="288"/>
      <c r="E44" s="288"/>
      <c r="F44" s="288"/>
      <c r="G44" s="288"/>
      <c r="H44" s="288"/>
      <c r="I44" s="289"/>
    </row>
    <row r="45" spans="2:13" ht="32.25" customHeight="1" thickBot="1">
      <c r="B45" s="87" t="s">
        <v>156</v>
      </c>
      <c r="C45" s="287" t="s">
        <v>244</v>
      </c>
      <c r="D45" s="288"/>
      <c r="E45" s="288"/>
      <c r="F45" s="288"/>
      <c r="G45" s="288"/>
      <c r="H45" s="288"/>
      <c r="I45" s="289"/>
    </row>
  </sheetData>
  <mergeCells count="42">
    <mergeCell ref="D18:H18"/>
    <mergeCell ref="C25:I25"/>
    <mergeCell ref="C26:I26"/>
    <mergeCell ref="H1:I1"/>
    <mergeCell ref="B3:I3"/>
    <mergeCell ref="C9:I9"/>
    <mergeCell ref="B6:I6"/>
    <mergeCell ref="C8:I8"/>
    <mergeCell ref="C7:I7"/>
    <mergeCell ref="D10:H10"/>
    <mergeCell ref="D12:H12"/>
    <mergeCell ref="D13:H13"/>
    <mergeCell ref="D14:H14"/>
    <mergeCell ref="D15:H15"/>
    <mergeCell ref="D16:H16"/>
    <mergeCell ref="D11:H11"/>
    <mergeCell ref="D17:H17"/>
    <mergeCell ref="C44:I44"/>
    <mergeCell ref="C45:I45"/>
    <mergeCell ref="C41:I41"/>
    <mergeCell ref="C43:I43"/>
    <mergeCell ref="C42:I42"/>
    <mergeCell ref="C20:I20"/>
    <mergeCell ref="C21:I21"/>
    <mergeCell ref="C34:I34"/>
    <mergeCell ref="C33:I33"/>
    <mergeCell ref="C40:I40"/>
    <mergeCell ref="C38:I38"/>
    <mergeCell ref="C39:I39"/>
    <mergeCell ref="C36:I36"/>
    <mergeCell ref="C37:I37"/>
    <mergeCell ref="C35:I35"/>
    <mergeCell ref="K21:M21"/>
    <mergeCell ref="C22:I22"/>
    <mergeCell ref="B28:I28"/>
    <mergeCell ref="C32:I32"/>
    <mergeCell ref="C30:I30"/>
    <mergeCell ref="C29:I29"/>
    <mergeCell ref="C31:I31"/>
    <mergeCell ref="C27:I27"/>
    <mergeCell ref="C23:I23"/>
    <mergeCell ref="C24:I24"/>
  </mergeCells>
  <phoneticPr fontId="0" type="noConversion"/>
  <hyperlinks>
    <hyperlink ref="H1:I1" location="Ballot!A1" display="Return to Ballot"/>
    <hyperlink ref="C30:I30" location="Disposition2" display="The instructions for selecting dispositions were too large for this section and have been moved to the worksheet titled &quot;Instructions Cont..&quot; "/>
  </hyperlinks>
  <pageMargins left="0.75" right="0.75" top="1" bottom="1" header="0.5" footer="0.5"/>
  <headerFooter alignWithMargins="0">
    <oddHeader>&amp;C&amp;"Arial,Bold"&amp;14Ballot Submission/Resolution Instructions</oddHeader>
    <oddFooter>&amp;L&amp;F [&amp;A]&amp;RAugust, 2002</oddFooter>
  </headerFooter>
  <rowBreaks count="2" manualBreakCount="2">
    <brk id="4" max="16383" man="1"/>
    <brk id="27" max="16383" man="1"/>
  </rowBreak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G22"/>
  <sheetViews>
    <sheetView topLeftCell="A12" zoomScale="160" workbookViewId="0">
      <selection activeCell="I32" sqref="I32"/>
    </sheetView>
  </sheetViews>
  <sheetFormatPr defaultColWidth="8.85546875" defaultRowHeight="12.75"/>
  <sheetData>
    <row r="2" spans="1:7">
      <c r="A2" s="212" t="s">
        <v>886</v>
      </c>
      <c r="B2" s="212"/>
      <c r="C2" s="212"/>
      <c r="D2" s="212"/>
      <c r="E2" s="212"/>
      <c r="F2" s="212"/>
      <c r="G2" s="212"/>
    </row>
    <row r="3" spans="1:7">
      <c r="A3" s="212"/>
      <c r="B3" s="212"/>
      <c r="C3" s="212"/>
      <c r="D3" s="212"/>
      <c r="E3" s="212"/>
      <c r="F3" s="212"/>
      <c r="G3" s="212"/>
    </row>
    <row r="4" spans="1:7">
      <c r="A4" s="212" t="s">
        <v>946</v>
      </c>
      <c r="B4" s="212"/>
      <c r="C4" s="212"/>
      <c r="D4" s="212"/>
      <c r="E4" s="212"/>
      <c r="F4" s="212"/>
      <c r="G4" s="212"/>
    </row>
    <row r="5" spans="1:7">
      <c r="A5" s="212"/>
      <c r="B5" s="212"/>
      <c r="C5" s="212"/>
      <c r="D5" s="212"/>
      <c r="E5" s="212"/>
      <c r="F5" s="212"/>
      <c r="G5" s="212"/>
    </row>
    <row r="10" spans="1:7" ht="46.5" customHeight="1">
      <c r="A10" s="315" t="s">
        <v>887</v>
      </c>
      <c r="B10" s="315"/>
      <c r="C10" s="315"/>
      <c r="D10" s="315"/>
    </row>
    <row r="15" spans="1:7">
      <c r="A15" t="s">
        <v>979</v>
      </c>
    </row>
    <row r="21" spans="1:1">
      <c r="A21" s="176" t="s">
        <v>998</v>
      </c>
    </row>
    <row r="22" spans="1:1">
      <c r="A22" s="176"/>
    </row>
  </sheetData>
  <mergeCells count="1">
    <mergeCell ref="A10:D10"/>
  </mergeCells>
  <phoneticPr fontId="39" type="noConversion"/>
  <pageMargins left="0.7" right="0.7" top="0.75" bottom="0.75" header="0.3" footer="0.3"/>
  <pageSetup orientation="portrait" horizontalDpi="300" verticalDpi="300"/>
  <drawing r:id="rId1"/>
  <legacyDrawing r:id="rId2"/>
  <oleObjects>
    <mc:AlternateContent xmlns:mc="http://schemas.openxmlformats.org/markup-compatibility/2006">
      <mc:Choice Requires="x14">
        <oleObject progId="Document" dvAspect="DVASPECT_ICON" shapeId="12289" r:id="rId3">
          <objectPr defaultSize="0" autoPict="0" r:id="rId4">
            <anchor moveWithCells="1">
              <from>
                <xdr:col>5</xdr:col>
                <xdr:colOff>9525</xdr:colOff>
                <xdr:row>0</xdr:row>
                <xdr:rowOff>142875</xdr:rowOff>
              </from>
              <to>
                <xdr:col>6</xdr:col>
                <xdr:colOff>0</xdr:colOff>
                <xdr:row>4</xdr:row>
                <xdr:rowOff>85725</xdr:rowOff>
              </to>
            </anchor>
          </objectPr>
        </oleObject>
      </mc:Choice>
      <mc:Fallback>
        <oleObject progId="Document" dvAspect="DVASPECT_ICON" shapeId="12289" r:id="rId3"/>
      </mc:Fallback>
    </mc:AlternateContent>
    <mc:AlternateContent xmlns:mc="http://schemas.openxmlformats.org/markup-compatibility/2006">
      <mc:Choice Requires="x14">
        <oleObject progId="Acrobat Document" dvAspect="DVASPECT_ICON" shapeId="12290" r:id="rId5">
          <objectPr defaultSize="0" autoPict="0" r:id="rId6">
            <anchor moveWithCells="1">
              <from>
                <xdr:col>7</xdr:col>
                <xdr:colOff>0</xdr:colOff>
                <xdr:row>8</xdr:row>
                <xdr:rowOff>47625</xdr:rowOff>
              </from>
              <to>
                <xdr:col>8</xdr:col>
                <xdr:colOff>257175</xdr:colOff>
                <xdr:row>10</xdr:row>
                <xdr:rowOff>0</xdr:rowOff>
              </to>
            </anchor>
          </objectPr>
        </oleObject>
      </mc:Choice>
      <mc:Fallback>
        <oleObject progId="Acrobat Document" dvAspect="DVASPECT_ICON" shapeId="12290" r:id="rId5"/>
      </mc:Fallback>
    </mc:AlternateContent>
    <mc:AlternateContent xmlns:mc="http://schemas.openxmlformats.org/markup-compatibility/2006">
      <mc:Choice Requires="x14">
        <oleObject progId="Acrobat Document" dvAspect="DVASPECT_ICON" shapeId="12293" r:id="rId7">
          <objectPr defaultSize="0" autoPict="0" r:id="rId8">
            <anchor moveWithCells="1">
              <from>
                <xdr:col>4</xdr:col>
                <xdr:colOff>352425</xdr:colOff>
                <xdr:row>8</xdr:row>
                <xdr:rowOff>47625</xdr:rowOff>
              </from>
              <to>
                <xdr:col>6</xdr:col>
                <xdr:colOff>0</xdr:colOff>
                <xdr:row>10</xdr:row>
                <xdr:rowOff>0</xdr:rowOff>
              </to>
            </anchor>
          </objectPr>
        </oleObject>
      </mc:Choice>
      <mc:Fallback>
        <oleObject progId="Acrobat Document" dvAspect="DVASPECT_ICON" shapeId="12293" r:id="rId7"/>
      </mc:Fallback>
    </mc:AlternateContent>
    <mc:AlternateContent xmlns:mc="http://schemas.openxmlformats.org/markup-compatibility/2006">
      <mc:Choice Requires="x14">
        <oleObject progId="Document" dvAspect="DVASPECT_ICON" shapeId="12294" r:id="rId9">
          <objectPr defaultSize="0" r:id="rId10">
            <anchor moveWithCells="1">
              <from>
                <xdr:col>5</xdr:col>
                <xdr:colOff>0</xdr:colOff>
                <xdr:row>14</xdr:row>
                <xdr:rowOff>0</xdr:rowOff>
              </from>
              <to>
                <xdr:col>6</xdr:col>
                <xdr:colOff>257175</xdr:colOff>
                <xdr:row>18</xdr:row>
                <xdr:rowOff>85725</xdr:rowOff>
              </to>
            </anchor>
          </objectPr>
        </oleObject>
      </mc:Choice>
      <mc:Fallback>
        <oleObject progId="Document" dvAspect="DVASPECT_ICON" shapeId="12294" r:id="rId9"/>
      </mc:Fallback>
    </mc:AlternateContent>
    <mc:AlternateContent xmlns:mc="http://schemas.openxmlformats.org/markup-compatibility/2006">
      <mc:Choice Requires="x14">
        <oleObject progId="Word.Document.12" shapeId="12295" r:id="rId11">
          <objectPr defaultSize="0" r:id="rId12">
            <anchor moveWithCells="1">
              <from>
                <xdr:col>0</xdr:col>
                <xdr:colOff>123825</xdr:colOff>
                <xdr:row>21</xdr:row>
                <xdr:rowOff>66675</xdr:rowOff>
              </from>
              <to>
                <xdr:col>10</xdr:col>
                <xdr:colOff>152400</xdr:colOff>
                <xdr:row>27</xdr:row>
                <xdr:rowOff>152400</xdr:rowOff>
              </to>
            </anchor>
          </objectPr>
        </oleObject>
      </mc:Choice>
      <mc:Fallback>
        <oleObject progId="Word.Document.12" shapeId="12295" r:id="rId11"/>
      </mc:Fallback>
    </mc:AlternateContent>
  </oleObjec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dimension ref="A1:M3"/>
  <sheetViews>
    <sheetView workbookViewId="0">
      <selection activeCell="N10" sqref="N10"/>
    </sheetView>
  </sheetViews>
  <sheetFormatPr defaultColWidth="8.85546875" defaultRowHeight="12.75"/>
  <cols>
    <col min="3" max="4" width="8.85546875" style="70"/>
    <col min="5" max="5" width="9.42578125" style="70" customWidth="1"/>
    <col min="6" max="9" width="8.85546875" style="70"/>
    <col min="11" max="11" width="10.42578125" customWidth="1"/>
    <col min="13" max="13" width="10.85546875" customWidth="1"/>
  </cols>
  <sheetData>
    <row r="1" spans="1:13" ht="13.5" thickTop="1">
      <c r="A1" s="316" t="s">
        <v>51</v>
      </c>
      <c r="B1" s="317"/>
      <c r="C1" s="317"/>
      <c r="D1" s="317"/>
      <c r="E1" s="317"/>
      <c r="F1" s="317"/>
      <c r="G1" s="317"/>
      <c r="H1" s="317"/>
      <c r="I1" s="317"/>
      <c r="J1" s="73" t="s">
        <v>49</v>
      </c>
      <c r="K1" s="74"/>
      <c r="L1" s="73" t="s">
        <v>50</v>
      </c>
      <c r="M1" s="75"/>
    </row>
    <row r="2" spans="1:13" ht="13.5" thickBot="1">
      <c r="A2" s="318"/>
      <c r="B2" s="319"/>
      <c r="C2" s="319"/>
      <c r="D2" s="319"/>
      <c r="E2" s="319"/>
      <c r="F2" s="319"/>
      <c r="G2" s="319"/>
      <c r="H2" s="319"/>
      <c r="I2" s="319"/>
      <c r="J2" s="76"/>
      <c r="K2" s="76"/>
      <c r="L2" s="76"/>
      <c r="M2" s="77"/>
    </row>
    <row r="3" spans="1:13" ht="13.5" thickTop="1"/>
  </sheetData>
  <mergeCells count="1">
    <mergeCell ref="A1:I2"/>
  </mergeCells>
  <phoneticPr fontId="0" type="noConversion"/>
  <hyperlinks>
    <hyperlink ref="J1" location="Ballot!A1" display="Back to ballot"/>
    <hyperlink ref="L1" location="Instructions!A1" display="Back to instructions"/>
  </hyperlinks>
  <pageMargins left="0.75" right="0.75" top="1" bottom="1" header="0.5" footer="0.5"/>
  <headerFooter alignWithMargins="0">
    <oddHeader>&amp;C&amp;"Arial,Bold"&amp;14Ballot Submission/Resolution Instructions</oddHeader>
    <oddFooter>&amp;L&amp;F [&amp;A]&amp;RAugust, 2002</oddFooter>
  </headerFooter>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dimension ref="A1:AB238"/>
  <sheetViews>
    <sheetView zoomScale="75" workbookViewId="0"/>
  </sheetViews>
  <sheetFormatPr defaultColWidth="8.85546875" defaultRowHeight="12.75"/>
  <cols>
    <col min="1" max="1" width="17.85546875" style="28"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8.85546875" style="3"/>
  </cols>
  <sheetData>
    <row r="1" spans="1:28" ht="18.75" customHeight="1">
      <c r="B1" s="16"/>
      <c r="C1" s="18"/>
      <c r="D1" s="18"/>
      <c r="E1" s="18"/>
      <c r="F1" s="18"/>
      <c r="G1" s="19"/>
      <c r="H1" s="19"/>
      <c r="I1" s="19"/>
      <c r="J1" s="19"/>
    </row>
    <row r="2" spans="1:28" ht="45.75" customHeight="1">
      <c r="B2" s="19"/>
      <c r="C2" s="19"/>
      <c r="D2" s="19"/>
      <c r="E2" s="19"/>
      <c r="F2" s="18"/>
      <c r="G2" s="19"/>
    </row>
    <row r="3" spans="1:28" ht="34.5" customHeight="1">
      <c r="B3" s="17"/>
      <c r="C3" s="17"/>
      <c r="D3" s="17"/>
      <c r="E3" s="17"/>
      <c r="F3" s="17"/>
      <c r="G3" s="17"/>
      <c r="H3" s="17"/>
      <c r="I3" s="17"/>
      <c r="J3" s="17"/>
      <c r="K3" s="17"/>
      <c r="L3" s="18"/>
      <c r="M3" s="18"/>
      <c r="N3" s="18"/>
      <c r="O3" s="17"/>
      <c r="P3" s="17"/>
      <c r="Q3" s="18"/>
      <c r="R3" s="18"/>
    </row>
    <row r="4" spans="1:28" ht="17.25" customHeight="1">
      <c r="B4" s="17"/>
      <c r="E4" s="4"/>
      <c r="F4" s="4"/>
      <c r="G4" s="4"/>
    </row>
    <row r="5" spans="1:28" ht="29.25" customHeight="1">
      <c r="B5" s="19"/>
      <c r="C5" s="19"/>
      <c r="D5" s="19"/>
      <c r="E5" s="19"/>
      <c r="F5" s="19"/>
      <c r="G5" s="19"/>
      <c r="H5" s="19"/>
      <c r="I5" s="19"/>
      <c r="J5" s="19"/>
      <c r="K5" s="18"/>
      <c r="L5" s="19"/>
      <c r="M5" s="19"/>
      <c r="N5" s="19"/>
      <c r="O5" s="19"/>
      <c r="P5" s="19"/>
      <c r="Q5" s="19"/>
      <c r="R5" s="19"/>
      <c r="S5" s="19"/>
      <c r="T5" s="19"/>
      <c r="U5" s="19"/>
      <c r="V5" s="19"/>
      <c r="W5" s="19"/>
      <c r="X5" s="19"/>
      <c r="Y5" s="19"/>
      <c r="Z5" s="19"/>
      <c r="AA5" s="19"/>
      <c r="AB5" s="16"/>
    </row>
    <row r="8" spans="1:28" ht="50.25" customHeight="1"/>
    <row r="11" spans="1:28" ht="15" customHeight="1"/>
    <row r="12" spans="1:28" s="5" customFormat="1">
      <c r="A12" s="29"/>
    </row>
    <row r="13" spans="1:28" s="5" customFormat="1">
      <c r="A13" s="29"/>
    </row>
    <row r="14" spans="1:28" s="27" customFormat="1">
      <c r="A14" s="28"/>
      <c r="B14" s="5"/>
    </row>
    <row r="15" spans="1:28" s="5" customFormat="1">
      <c r="A15" s="29"/>
    </row>
    <row r="16" spans="1:28" s="5" customFormat="1">
      <c r="A16" s="29"/>
      <c r="B16" s="8"/>
    </row>
    <row r="17" spans="1:2" s="5" customFormat="1">
      <c r="A17" s="29"/>
      <c r="B17" s="8"/>
    </row>
    <row r="18" spans="1:2" s="5" customFormat="1">
      <c r="A18" s="29"/>
      <c r="B18" s="8"/>
    </row>
    <row r="19" spans="1:2" s="5" customFormat="1">
      <c r="A19" s="29"/>
      <c r="B19" s="8"/>
    </row>
    <row r="20" spans="1:2" s="5" customFormat="1">
      <c r="A20" s="29"/>
      <c r="B20" s="10"/>
    </row>
    <row r="21" spans="1:2" s="5" customFormat="1">
      <c r="A21" s="29"/>
      <c r="B21" s="10"/>
    </row>
    <row r="22" spans="1:2" s="5" customFormat="1">
      <c r="A22" s="29"/>
      <c r="B22" s="10"/>
    </row>
    <row r="23" spans="1:2" s="5" customFormat="1">
      <c r="A23" s="29"/>
      <c r="B23" s="10"/>
    </row>
    <row r="24" spans="1:2" s="5" customFormat="1">
      <c r="A24" s="29"/>
      <c r="B24" s="10"/>
    </row>
    <row r="25" spans="1:2" s="5" customFormat="1">
      <c r="A25" s="29"/>
      <c r="B25" s="10"/>
    </row>
    <row r="26" spans="1:2" s="5" customFormat="1">
      <c r="A26" s="29"/>
      <c r="B26" s="10"/>
    </row>
    <row r="27" spans="1:2" s="5" customFormat="1">
      <c r="A27" s="29"/>
      <c r="B27" s="10"/>
    </row>
    <row r="28" spans="1:2" s="5" customFormat="1">
      <c r="A28" s="29"/>
      <c r="B28" s="10"/>
    </row>
    <row r="29" spans="1:2" s="5" customFormat="1">
      <c r="A29" s="29"/>
      <c r="B29" s="8"/>
    </row>
    <row r="30" spans="1:2" s="5" customFormat="1">
      <c r="A30" s="29"/>
    </row>
    <row r="31" spans="1:2" s="5" customFormat="1">
      <c r="A31" s="29"/>
    </row>
    <row r="32" spans="1:2" s="5" customFormat="1">
      <c r="A32" s="29"/>
    </row>
    <row r="33" spans="1:1" s="5" customFormat="1">
      <c r="A33" s="29"/>
    </row>
    <row r="34" spans="1:1" s="5" customFormat="1">
      <c r="A34" s="29"/>
    </row>
    <row r="35" spans="1:1" s="5" customFormat="1">
      <c r="A35" s="29"/>
    </row>
    <row r="36" spans="1:1" s="5" customFormat="1">
      <c r="A36" s="29"/>
    </row>
    <row r="37" spans="1:1" s="5" customFormat="1">
      <c r="A37" s="29"/>
    </row>
    <row r="38" spans="1:1" s="5" customFormat="1">
      <c r="A38" s="29"/>
    </row>
    <row r="39" spans="1:1" s="5" customFormat="1">
      <c r="A39" s="29"/>
    </row>
    <row r="40" spans="1:1" s="5" customFormat="1">
      <c r="A40" s="29"/>
    </row>
    <row r="41" spans="1:1" s="5" customFormat="1">
      <c r="A41" s="29"/>
    </row>
    <row r="42" spans="1:1" s="5" customFormat="1">
      <c r="A42" s="29"/>
    </row>
    <row r="43" spans="1:1" s="5" customFormat="1">
      <c r="A43" s="29"/>
    </row>
    <row r="44" spans="1:1" s="5" customFormat="1">
      <c r="A44" s="29"/>
    </row>
    <row r="45" spans="1:1" s="5" customFormat="1">
      <c r="A45" s="29"/>
    </row>
    <row r="46" spans="1:1" s="5" customFormat="1">
      <c r="A46" s="29"/>
    </row>
    <row r="47" spans="1:1" s="5" customFormat="1">
      <c r="A47" s="29"/>
    </row>
    <row r="48" spans="1:1" s="5" customFormat="1">
      <c r="A48" s="29"/>
    </row>
    <row r="49" spans="1:1" s="5" customFormat="1">
      <c r="A49" s="29"/>
    </row>
    <row r="50" spans="1:1" s="5" customFormat="1">
      <c r="A50" s="29"/>
    </row>
    <row r="51" spans="1:1" s="5" customFormat="1">
      <c r="A51" s="29"/>
    </row>
    <row r="52" spans="1:1" s="5" customFormat="1">
      <c r="A52" s="29"/>
    </row>
    <row r="53" spans="1:1" s="5" customFormat="1">
      <c r="A53" s="29"/>
    </row>
    <row r="54" spans="1:1" s="5" customFormat="1">
      <c r="A54" s="29"/>
    </row>
    <row r="55" spans="1:1" s="5" customFormat="1">
      <c r="A55" s="29"/>
    </row>
    <row r="56" spans="1:1" s="5" customFormat="1">
      <c r="A56" s="29"/>
    </row>
    <row r="57" spans="1:1" s="5" customFormat="1">
      <c r="A57" s="29"/>
    </row>
    <row r="58" spans="1:1" s="5" customFormat="1">
      <c r="A58" s="29"/>
    </row>
    <row r="59" spans="1:1" s="5" customFormat="1">
      <c r="A59" s="29"/>
    </row>
    <row r="60" spans="1:1" s="5" customFormat="1">
      <c r="A60" s="29"/>
    </row>
    <row r="61" spans="1:1" s="5" customFormat="1">
      <c r="A61" s="29"/>
    </row>
    <row r="62" spans="1:1" s="5" customFormat="1">
      <c r="A62" s="29"/>
    </row>
    <row r="63" spans="1:1" s="5" customFormat="1">
      <c r="A63" s="29"/>
    </row>
    <row r="64" spans="1:1" s="5" customFormat="1">
      <c r="A64" s="29"/>
    </row>
    <row r="65" spans="1:1" s="5" customFormat="1">
      <c r="A65" s="29"/>
    </row>
    <row r="66" spans="1:1" s="5" customFormat="1">
      <c r="A66" s="29"/>
    </row>
    <row r="67" spans="1:1" s="5" customFormat="1">
      <c r="A67" s="29"/>
    </row>
    <row r="68" spans="1:1" s="5" customFormat="1">
      <c r="A68" s="29"/>
    </row>
    <row r="69" spans="1:1" s="5" customFormat="1">
      <c r="A69" s="29"/>
    </row>
    <row r="70" spans="1:1" s="5" customFormat="1">
      <c r="A70" s="29"/>
    </row>
    <row r="71" spans="1:1" s="5" customFormat="1">
      <c r="A71" s="29"/>
    </row>
    <row r="72" spans="1:1" s="5" customFormat="1">
      <c r="A72" s="29"/>
    </row>
    <row r="73" spans="1:1" s="5" customFormat="1">
      <c r="A73" s="29"/>
    </row>
    <row r="74" spans="1:1" s="5" customFormat="1">
      <c r="A74" s="29"/>
    </row>
    <row r="75" spans="1:1" s="5" customFormat="1">
      <c r="A75" s="29"/>
    </row>
    <row r="76" spans="1:1" s="5" customFormat="1">
      <c r="A76" s="29"/>
    </row>
    <row r="77" spans="1:1" s="5" customFormat="1">
      <c r="A77" s="29"/>
    </row>
    <row r="78" spans="1:1" s="5" customFormat="1">
      <c r="A78" s="29"/>
    </row>
    <row r="79" spans="1:1" s="5" customFormat="1">
      <c r="A79" s="29"/>
    </row>
    <row r="80" spans="1:1" s="5" customFormat="1">
      <c r="A80" s="29"/>
    </row>
    <row r="81" spans="1:1" s="5" customFormat="1">
      <c r="A81" s="29"/>
    </row>
    <row r="82" spans="1:1" s="5" customFormat="1">
      <c r="A82" s="29"/>
    </row>
    <row r="83" spans="1:1" s="5" customFormat="1">
      <c r="A83" s="29"/>
    </row>
    <row r="84" spans="1:1" s="5" customFormat="1">
      <c r="A84" s="29"/>
    </row>
    <row r="85" spans="1:1" s="5" customFormat="1">
      <c r="A85" s="29"/>
    </row>
    <row r="86" spans="1:1" s="5" customFormat="1">
      <c r="A86" s="29"/>
    </row>
    <row r="87" spans="1:1" s="5" customFormat="1">
      <c r="A87" s="29"/>
    </row>
    <row r="88" spans="1:1" s="5" customFormat="1">
      <c r="A88" s="29"/>
    </row>
    <row r="89" spans="1:1" s="5" customFormat="1">
      <c r="A89" s="29"/>
    </row>
    <row r="90" spans="1:1" s="5" customFormat="1">
      <c r="A90" s="29"/>
    </row>
    <row r="91" spans="1:1" s="5" customFormat="1">
      <c r="A91" s="29"/>
    </row>
    <row r="92" spans="1:1" s="5" customFormat="1">
      <c r="A92" s="29"/>
    </row>
    <row r="93" spans="1:1" s="5" customFormat="1">
      <c r="A93" s="29"/>
    </row>
    <row r="94" spans="1:1" s="5" customFormat="1">
      <c r="A94" s="29"/>
    </row>
    <row r="95" spans="1:1" s="5" customFormat="1">
      <c r="A95" s="29"/>
    </row>
    <row r="96" spans="1:1" s="5" customFormat="1">
      <c r="A96" s="29"/>
    </row>
    <row r="97" spans="1:1" s="5" customFormat="1">
      <c r="A97" s="29"/>
    </row>
    <row r="98" spans="1:1" s="5" customFormat="1">
      <c r="A98" s="29"/>
    </row>
    <row r="99" spans="1:1" s="5" customFormat="1">
      <c r="A99" s="29"/>
    </row>
    <row r="100" spans="1:1" s="5" customFormat="1">
      <c r="A100" s="29"/>
    </row>
    <row r="101" spans="1:1" s="5" customFormat="1">
      <c r="A101" s="29"/>
    </row>
    <row r="102" spans="1:1" s="5" customFormat="1">
      <c r="A102" s="29"/>
    </row>
    <row r="103" spans="1:1" s="5" customFormat="1">
      <c r="A103" s="29"/>
    </row>
    <row r="104" spans="1:1" s="5" customFormat="1">
      <c r="A104" s="29"/>
    </row>
    <row r="105" spans="1:1" s="5" customFormat="1">
      <c r="A105" s="29"/>
    </row>
    <row r="106" spans="1:1" s="5" customFormat="1">
      <c r="A106" s="29"/>
    </row>
    <row r="107" spans="1:1" s="5" customFormat="1">
      <c r="A107" s="29"/>
    </row>
    <row r="108" spans="1:1" s="5" customFormat="1">
      <c r="A108" s="29"/>
    </row>
    <row r="109" spans="1:1" s="5" customFormat="1">
      <c r="A109" s="29"/>
    </row>
    <row r="110" spans="1:1" s="5" customFormat="1">
      <c r="A110" s="29"/>
    </row>
    <row r="111" spans="1:1" s="5" customFormat="1">
      <c r="A111" s="29"/>
    </row>
    <row r="112" spans="1:1" s="5" customFormat="1">
      <c r="A112" s="29"/>
    </row>
    <row r="113" spans="1:1" s="5" customFormat="1">
      <c r="A113" s="29"/>
    </row>
    <row r="114" spans="1:1" s="5" customFormat="1">
      <c r="A114" s="29"/>
    </row>
    <row r="115" spans="1:1" s="5" customFormat="1">
      <c r="A115" s="29"/>
    </row>
    <row r="116" spans="1:1" s="5" customFormat="1">
      <c r="A116" s="29"/>
    </row>
    <row r="117" spans="1:1" s="5" customFormat="1">
      <c r="A117" s="29"/>
    </row>
    <row r="118" spans="1:1" s="5" customFormat="1">
      <c r="A118" s="29"/>
    </row>
    <row r="119" spans="1:1" s="5" customFormat="1">
      <c r="A119" s="29"/>
    </row>
    <row r="120" spans="1:1" s="5" customFormat="1">
      <c r="A120" s="29"/>
    </row>
    <row r="121" spans="1:1" s="5" customFormat="1">
      <c r="A121" s="29"/>
    </row>
    <row r="122" spans="1:1" s="5" customFormat="1">
      <c r="A122" s="29"/>
    </row>
    <row r="123" spans="1:1" s="5" customFormat="1">
      <c r="A123" s="29"/>
    </row>
    <row r="124" spans="1:1" s="5" customFormat="1">
      <c r="A124" s="29"/>
    </row>
    <row r="125" spans="1:1" s="5" customFormat="1">
      <c r="A125" s="29"/>
    </row>
    <row r="126" spans="1:1" s="5" customFormat="1">
      <c r="A126" s="29"/>
    </row>
    <row r="127" spans="1:1" s="5" customFormat="1">
      <c r="A127" s="29"/>
    </row>
    <row r="128" spans="1:1" s="5" customFormat="1">
      <c r="A128" s="29"/>
    </row>
    <row r="129" spans="1:1" s="5" customFormat="1">
      <c r="A129" s="29"/>
    </row>
    <row r="130" spans="1:1" s="5" customFormat="1">
      <c r="A130" s="29"/>
    </row>
    <row r="131" spans="1:1" s="5" customFormat="1">
      <c r="A131" s="29"/>
    </row>
    <row r="132" spans="1:1" s="5" customFormat="1">
      <c r="A132" s="29"/>
    </row>
    <row r="133" spans="1:1" s="5" customFormat="1">
      <c r="A133" s="29"/>
    </row>
    <row r="134" spans="1:1" s="5" customFormat="1">
      <c r="A134" s="29"/>
    </row>
    <row r="135" spans="1:1" s="5" customFormat="1">
      <c r="A135" s="29"/>
    </row>
    <row r="136" spans="1:1" s="5" customFormat="1">
      <c r="A136" s="29"/>
    </row>
    <row r="137" spans="1:1" s="5" customFormat="1">
      <c r="A137" s="29"/>
    </row>
    <row r="138" spans="1:1" s="5" customFormat="1">
      <c r="A138" s="29"/>
    </row>
    <row r="139" spans="1:1" s="5" customFormat="1">
      <c r="A139" s="29"/>
    </row>
    <row r="140" spans="1:1" s="5" customFormat="1">
      <c r="A140" s="29"/>
    </row>
    <row r="141" spans="1:1" s="5" customFormat="1">
      <c r="A141" s="29"/>
    </row>
    <row r="142" spans="1:1" s="5" customFormat="1">
      <c r="A142" s="29"/>
    </row>
    <row r="143" spans="1:1" s="5" customFormat="1">
      <c r="A143" s="29"/>
    </row>
    <row r="144" spans="1:1" s="5" customFormat="1">
      <c r="A144" s="29"/>
    </row>
    <row r="145" spans="1:1" s="5" customFormat="1">
      <c r="A145" s="29"/>
    </row>
    <row r="146" spans="1:1" s="5" customFormat="1">
      <c r="A146" s="29"/>
    </row>
    <row r="147" spans="1:1" s="5" customFormat="1">
      <c r="A147" s="29"/>
    </row>
    <row r="148" spans="1:1" s="5" customFormat="1">
      <c r="A148" s="29"/>
    </row>
    <row r="149" spans="1:1" s="5" customFormat="1">
      <c r="A149" s="29"/>
    </row>
    <row r="150" spans="1:1" s="5" customFormat="1">
      <c r="A150" s="29"/>
    </row>
    <row r="151" spans="1:1" s="5" customFormat="1">
      <c r="A151" s="29"/>
    </row>
    <row r="152" spans="1:1" s="5" customFormat="1">
      <c r="A152" s="29"/>
    </row>
    <row r="153" spans="1:1" s="5" customFormat="1">
      <c r="A153" s="29"/>
    </row>
    <row r="154" spans="1:1" s="5" customFormat="1">
      <c r="A154" s="29"/>
    </row>
    <row r="155" spans="1:1" s="5" customFormat="1">
      <c r="A155" s="29"/>
    </row>
    <row r="156" spans="1:1" s="5" customFormat="1">
      <c r="A156" s="29"/>
    </row>
    <row r="157" spans="1:1" s="5" customFormat="1">
      <c r="A157" s="29"/>
    </row>
    <row r="158" spans="1:1" s="5" customFormat="1">
      <c r="A158" s="29"/>
    </row>
    <row r="159" spans="1:1" s="5" customFormat="1">
      <c r="A159" s="29"/>
    </row>
    <row r="160" spans="1:1" s="5" customFormat="1">
      <c r="A160" s="29"/>
    </row>
    <row r="161" spans="1:1" s="5" customFormat="1">
      <c r="A161" s="29"/>
    </row>
    <row r="162" spans="1:1" s="5" customFormat="1">
      <c r="A162" s="29"/>
    </row>
    <row r="163" spans="1:1" s="5" customFormat="1">
      <c r="A163" s="29"/>
    </row>
    <row r="164" spans="1:1" s="5" customFormat="1">
      <c r="A164" s="29"/>
    </row>
    <row r="165" spans="1:1" s="5" customFormat="1">
      <c r="A165" s="29"/>
    </row>
    <row r="166" spans="1:1" s="5" customFormat="1">
      <c r="A166" s="29"/>
    </row>
    <row r="167" spans="1:1" s="5" customFormat="1">
      <c r="A167" s="29"/>
    </row>
    <row r="168" spans="1:1" s="5" customFormat="1">
      <c r="A168" s="29"/>
    </row>
    <row r="169" spans="1:1" s="5" customFormat="1">
      <c r="A169" s="29"/>
    </row>
    <row r="170" spans="1:1" s="5" customFormat="1">
      <c r="A170" s="29"/>
    </row>
    <row r="171" spans="1:1" s="5" customFormat="1">
      <c r="A171" s="29"/>
    </row>
    <row r="172" spans="1:1" s="5" customFormat="1">
      <c r="A172" s="29"/>
    </row>
    <row r="173" spans="1:1" s="5" customFormat="1">
      <c r="A173" s="29"/>
    </row>
    <row r="174" spans="1:1" s="5" customFormat="1">
      <c r="A174" s="29"/>
    </row>
    <row r="175" spans="1:1" s="5" customFormat="1">
      <c r="A175" s="29"/>
    </row>
    <row r="176" spans="1:1" s="5" customFormat="1">
      <c r="A176" s="29"/>
    </row>
    <row r="177" spans="1:1" s="5" customFormat="1">
      <c r="A177" s="29"/>
    </row>
    <row r="178" spans="1:1" s="5" customFormat="1">
      <c r="A178" s="29"/>
    </row>
    <row r="179" spans="1:1" s="5" customFormat="1">
      <c r="A179" s="29"/>
    </row>
    <row r="180" spans="1:1" s="5" customFormat="1">
      <c r="A180" s="29"/>
    </row>
    <row r="181" spans="1:1" s="5" customFormat="1">
      <c r="A181" s="29"/>
    </row>
    <row r="182" spans="1:1" s="5" customFormat="1">
      <c r="A182" s="29"/>
    </row>
    <row r="183" spans="1:1" s="5" customFormat="1">
      <c r="A183" s="29"/>
    </row>
    <row r="184" spans="1:1" s="5" customFormat="1">
      <c r="A184" s="29"/>
    </row>
    <row r="185" spans="1:1" s="5" customFormat="1">
      <c r="A185" s="29"/>
    </row>
    <row r="186" spans="1:1" s="5" customFormat="1">
      <c r="A186" s="29"/>
    </row>
    <row r="187" spans="1:1" s="5" customFormat="1">
      <c r="A187" s="29"/>
    </row>
    <row r="188" spans="1:1" s="5" customFormat="1">
      <c r="A188" s="29"/>
    </row>
    <row r="189" spans="1:1" s="5" customFormat="1">
      <c r="A189" s="29"/>
    </row>
    <row r="190" spans="1:1" s="5" customFormat="1">
      <c r="A190" s="29"/>
    </row>
    <row r="191" spans="1:1" s="5" customFormat="1">
      <c r="A191" s="29"/>
    </row>
    <row r="192" spans="1:1" s="5" customFormat="1">
      <c r="A192" s="29"/>
    </row>
    <row r="193" spans="1:1" s="5" customFormat="1">
      <c r="A193" s="29"/>
    </row>
    <row r="194" spans="1:1" s="5" customFormat="1">
      <c r="A194" s="29"/>
    </row>
    <row r="195" spans="1:1" s="5" customFormat="1">
      <c r="A195" s="29"/>
    </row>
    <row r="196" spans="1:1" s="5" customFormat="1">
      <c r="A196" s="29"/>
    </row>
    <row r="197" spans="1:1" s="5" customFormat="1">
      <c r="A197" s="29"/>
    </row>
    <row r="198" spans="1:1" s="5" customFormat="1">
      <c r="A198" s="29"/>
    </row>
    <row r="199" spans="1:1" s="5" customFormat="1">
      <c r="A199" s="29"/>
    </row>
    <row r="200" spans="1:1" s="5" customFormat="1">
      <c r="A200" s="29"/>
    </row>
    <row r="201" spans="1:1" s="5" customFormat="1">
      <c r="A201" s="29"/>
    </row>
    <row r="202" spans="1:1" s="5" customFormat="1">
      <c r="A202" s="29"/>
    </row>
    <row r="203" spans="1:1" s="5" customFormat="1">
      <c r="A203" s="29"/>
    </row>
    <row r="204" spans="1:1" s="5" customFormat="1">
      <c r="A204" s="29"/>
    </row>
    <row r="205" spans="1:1" s="5" customFormat="1">
      <c r="A205" s="29"/>
    </row>
    <row r="206" spans="1:1" s="5" customFormat="1">
      <c r="A206" s="29"/>
    </row>
    <row r="207" spans="1:1" s="5" customFormat="1">
      <c r="A207" s="29"/>
    </row>
    <row r="208" spans="1:1" s="5" customFormat="1">
      <c r="A208" s="29"/>
    </row>
    <row r="209" spans="1:1" s="5" customFormat="1">
      <c r="A209" s="29"/>
    </row>
    <row r="210" spans="1:1" s="5" customFormat="1">
      <c r="A210" s="29"/>
    </row>
    <row r="211" spans="1:1" s="5" customFormat="1">
      <c r="A211" s="29"/>
    </row>
    <row r="212" spans="1:1" s="5" customFormat="1">
      <c r="A212" s="29"/>
    </row>
    <row r="213" spans="1:1" s="5" customFormat="1">
      <c r="A213" s="29"/>
    </row>
    <row r="214" spans="1:1" s="5" customFormat="1">
      <c r="A214" s="29"/>
    </row>
    <row r="215" spans="1:1" s="5" customFormat="1">
      <c r="A215" s="29"/>
    </row>
    <row r="216" spans="1:1" s="5" customFormat="1">
      <c r="A216" s="29"/>
    </row>
    <row r="217" spans="1:1" s="5" customFormat="1">
      <c r="A217" s="29"/>
    </row>
    <row r="218" spans="1:1" s="5" customFormat="1">
      <c r="A218" s="29"/>
    </row>
    <row r="219" spans="1:1" s="5" customFormat="1">
      <c r="A219" s="29"/>
    </row>
    <row r="220" spans="1:1" s="5" customFormat="1">
      <c r="A220" s="29"/>
    </row>
    <row r="221" spans="1:1" s="5" customFormat="1">
      <c r="A221" s="29"/>
    </row>
    <row r="222" spans="1:1" s="5" customFormat="1">
      <c r="A222" s="29"/>
    </row>
    <row r="223" spans="1:1" s="5" customFormat="1">
      <c r="A223" s="29"/>
    </row>
    <row r="224" spans="1:1" s="5" customFormat="1">
      <c r="A224" s="29"/>
    </row>
    <row r="225" spans="1:1" s="5" customFormat="1">
      <c r="A225" s="29"/>
    </row>
    <row r="226" spans="1:1" s="5" customFormat="1">
      <c r="A226" s="29"/>
    </row>
    <row r="227" spans="1:1" s="5" customFormat="1">
      <c r="A227" s="29"/>
    </row>
    <row r="228" spans="1:1" s="5" customFormat="1">
      <c r="A228" s="29"/>
    </row>
    <row r="229" spans="1:1" s="5" customFormat="1">
      <c r="A229" s="29"/>
    </row>
    <row r="230" spans="1:1" s="5" customFormat="1">
      <c r="A230" s="29"/>
    </row>
    <row r="231" spans="1:1" s="5" customFormat="1">
      <c r="A231" s="29"/>
    </row>
    <row r="232" spans="1:1" s="5" customFormat="1">
      <c r="A232" s="29"/>
    </row>
    <row r="233" spans="1:1" s="5" customFormat="1">
      <c r="A233" s="29"/>
    </row>
    <row r="234" spans="1:1" s="5" customFormat="1">
      <c r="A234" s="29"/>
    </row>
    <row r="235" spans="1:1" s="5" customFormat="1">
      <c r="A235" s="29"/>
    </row>
    <row r="236" spans="1:1" s="5" customFormat="1">
      <c r="A236" s="29"/>
    </row>
    <row r="237" spans="1:1" s="5" customFormat="1">
      <c r="A237" s="29"/>
    </row>
    <row r="238" spans="1:1" s="5" customFormat="1">
      <c r="A238" s="29"/>
    </row>
  </sheetData>
  <phoneticPr fontId="0" type="noConversion"/>
  <pageMargins left="0.75" right="0.75" top="1" bottom="1" header="0.5" footer="0.5"/>
  <headerFooter alignWithMargins="0">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dimension ref="A1:AB238"/>
  <sheetViews>
    <sheetView topLeftCell="A82" zoomScale="75" workbookViewId="0">
      <selection activeCell="AA182" sqref="AA182"/>
    </sheetView>
  </sheetViews>
  <sheetFormatPr defaultColWidth="8.85546875" defaultRowHeight="12.75"/>
  <cols>
    <col min="1" max="1" width="17.85546875" style="28" bestFit="1" customWidth="1"/>
    <col min="2" max="2" width="7" style="3" bestFit="1" customWidth="1"/>
    <col min="3" max="3" width="7" style="3" customWidth="1"/>
    <col min="4" max="4" width="14.28515625" style="3" bestFit="1" customWidth="1"/>
    <col min="5" max="14" width="6.28515625" style="3" customWidth="1"/>
    <col min="15" max="15" width="7.85546875" style="3" customWidth="1"/>
    <col min="16" max="26" width="6.28515625" style="3" customWidth="1"/>
    <col min="27" max="27" width="17.85546875" style="3" bestFit="1" customWidth="1"/>
    <col min="28" max="30" width="6.28515625" style="3" customWidth="1"/>
    <col min="31" max="16384" width="8.85546875" style="3"/>
  </cols>
  <sheetData>
    <row r="1" spans="1:28" ht="18.75" customHeight="1">
      <c r="B1" s="16"/>
      <c r="C1" s="18"/>
      <c r="D1" s="18"/>
      <c r="E1" s="18"/>
      <c r="F1" s="18"/>
      <c r="G1" s="19"/>
      <c r="H1" s="19"/>
      <c r="I1" s="19"/>
      <c r="J1" s="19"/>
    </row>
    <row r="2" spans="1:28" ht="45.75" customHeight="1">
      <c r="B2" s="19"/>
      <c r="C2" s="19"/>
      <c r="D2" s="19"/>
      <c r="E2" s="19"/>
      <c r="F2" s="18"/>
      <c r="G2" s="19"/>
    </row>
    <row r="3" spans="1:28" ht="34.5" customHeight="1">
      <c r="B3" s="17"/>
      <c r="C3" s="17"/>
      <c r="D3" s="17"/>
      <c r="E3" s="17"/>
      <c r="F3" s="17"/>
      <c r="G3" s="17"/>
      <c r="H3" s="17"/>
      <c r="I3" s="17"/>
      <c r="J3" s="17"/>
      <c r="K3" s="17"/>
      <c r="L3" s="18"/>
      <c r="M3" s="18"/>
      <c r="N3" s="18"/>
      <c r="O3" s="17"/>
      <c r="P3" s="17"/>
      <c r="Q3" s="18"/>
      <c r="R3" s="18"/>
    </row>
    <row r="4" spans="1:28" ht="17.25" customHeight="1">
      <c r="B4" s="17"/>
      <c r="E4" s="4"/>
      <c r="F4" s="4"/>
      <c r="G4" s="4"/>
    </row>
    <row r="5" spans="1:28" ht="29.25" customHeight="1">
      <c r="B5" s="19"/>
      <c r="C5" s="19"/>
      <c r="D5" s="19"/>
      <c r="E5" s="19"/>
      <c r="F5" s="19"/>
      <c r="G5" s="19"/>
      <c r="H5" s="19"/>
      <c r="I5" s="19"/>
      <c r="J5" s="19"/>
      <c r="K5" s="18"/>
      <c r="L5" s="19"/>
      <c r="M5" s="19"/>
      <c r="N5" s="19"/>
      <c r="O5" s="19"/>
      <c r="P5" s="19"/>
      <c r="Q5" s="19"/>
      <c r="R5" s="19"/>
      <c r="S5" s="19"/>
      <c r="T5" s="19"/>
      <c r="U5" s="19"/>
      <c r="V5" s="19"/>
      <c r="W5" s="19"/>
      <c r="X5" s="19"/>
      <c r="Y5" s="19"/>
      <c r="Z5" s="19"/>
      <c r="AA5" s="19"/>
      <c r="AB5" s="16"/>
    </row>
    <row r="8" spans="1:28" ht="50.25" customHeight="1"/>
    <row r="11" spans="1:28" ht="15" customHeight="1"/>
    <row r="12" spans="1:28" s="5" customFormat="1">
      <c r="A12" s="29"/>
    </row>
    <row r="13" spans="1:28" s="5" customFormat="1">
      <c r="A13" s="29"/>
    </row>
    <row r="14" spans="1:28" s="27" customFormat="1">
      <c r="A14" s="28"/>
      <c r="B14" s="5"/>
    </row>
    <row r="15" spans="1:28" s="5" customFormat="1">
      <c r="A15" s="29"/>
    </row>
    <row r="16" spans="1:28" s="5" customFormat="1">
      <c r="A16" s="29"/>
      <c r="B16" s="8"/>
    </row>
    <row r="17" spans="1:2" s="5" customFormat="1">
      <c r="A17" s="29"/>
      <c r="B17" s="8"/>
    </row>
    <row r="18" spans="1:2" s="5" customFormat="1">
      <c r="A18" s="29"/>
      <c r="B18" s="8"/>
    </row>
    <row r="19" spans="1:2" s="5" customFormat="1">
      <c r="A19" s="29"/>
      <c r="B19" s="8"/>
    </row>
    <row r="20" spans="1:2" s="5" customFormat="1">
      <c r="A20" s="29"/>
      <c r="B20" s="10"/>
    </row>
    <row r="21" spans="1:2" s="5" customFormat="1">
      <c r="A21" s="29"/>
      <c r="B21" s="10"/>
    </row>
    <row r="22" spans="1:2" s="5" customFormat="1">
      <c r="A22" s="29"/>
      <c r="B22" s="10"/>
    </row>
    <row r="23" spans="1:2" s="5" customFormat="1">
      <c r="A23" s="29"/>
      <c r="B23" s="10"/>
    </row>
    <row r="24" spans="1:2" s="5" customFormat="1">
      <c r="A24" s="29"/>
      <c r="B24" s="10"/>
    </row>
    <row r="25" spans="1:2" s="5" customFormat="1">
      <c r="A25" s="29"/>
      <c r="B25" s="10"/>
    </row>
    <row r="26" spans="1:2" s="5" customFormat="1">
      <c r="A26" s="29"/>
      <c r="B26" s="10"/>
    </row>
    <row r="27" spans="1:2" s="5" customFormat="1">
      <c r="A27" s="29"/>
      <c r="B27" s="10"/>
    </row>
    <row r="28" spans="1:2" s="5" customFormat="1">
      <c r="A28" s="29"/>
      <c r="B28" s="10"/>
    </row>
    <row r="29" spans="1:2" s="5" customFormat="1">
      <c r="A29" s="29"/>
      <c r="B29" s="8"/>
    </row>
    <row r="30" spans="1:2" s="5" customFormat="1">
      <c r="A30" s="29"/>
    </row>
    <row r="31" spans="1:2" s="5" customFormat="1">
      <c r="A31" s="29"/>
    </row>
    <row r="32" spans="1:2" s="5" customFormat="1">
      <c r="A32" s="29"/>
    </row>
    <row r="33" spans="1:1" s="5" customFormat="1">
      <c r="A33" s="29"/>
    </row>
    <row r="34" spans="1:1" s="5" customFormat="1">
      <c r="A34" s="29"/>
    </row>
    <row r="35" spans="1:1" s="5" customFormat="1">
      <c r="A35" s="29"/>
    </row>
    <row r="36" spans="1:1" s="5" customFormat="1">
      <c r="A36" s="29"/>
    </row>
    <row r="37" spans="1:1" s="5" customFormat="1">
      <c r="A37" s="29"/>
    </row>
    <row r="38" spans="1:1" s="5" customFormat="1">
      <c r="A38" s="29"/>
    </row>
    <row r="39" spans="1:1" s="5" customFormat="1">
      <c r="A39" s="29"/>
    </row>
    <row r="40" spans="1:1" s="5" customFormat="1">
      <c r="A40" s="29"/>
    </row>
    <row r="41" spans="1:1" s="5" customFormat="1">
      <c r="A41" s="29"/>
    </row>
    <row r="42" spans="1:1" s="5" customFormat="1">
      <c r="A42" s="29"/>
    </row>
    <row r="43" spans="1:1" s="5" customFormat="1">
      <c r="A43" s="29"/>
    </row>
    <row r="44" spans="1:1" s="5" customFormat="1">
      <c r="A44" s="29"/>
    </row>
    <row r="45" spans="1:1" s="5" customFormat="1">
      <c r="A45" s="29"/>
    </row>
    <row r="46" spans="1:1" s="5" customFormat="1">
      <c r="A46" s="29"/>
    </row>
    <row r="47" spans="1:1" s="5" customFormat="1">
      <c r="A47" s="29"/>
    </row>
    <row r="48" spans="1:1" s="5" customFormat="1">
      <c r="A48" s="29"/>
    </row>
    <row r="49" spans="1:1" s="5" customFormat="1">
      <c r="A49" s="29"/>
    </row>
    <row r="50" spans="1:1" s="5" customFormat="1">
      <c r="A50" s="29"/>
    </row>
    <row r="51" spans="1:1" s="5" customFormat="1">
      <c r="A51" s="29"/>
    </row>
    <row r="52" spans="1:1" s="5" customFormat="1">
      <c r="A52" s="29"/>
    </row>
    <row r="53" spans="1:1" s="5" customFormat="1">
      <c r="A53" s="29"/>
    </row>
    <row r="54" spans="1:1" s="5" customFormat="1">
      <c r="A54" s="29"/>
    </row>
    <row r="55" spans="1:1" s="5" customFormat="1">
      <c r="A55" s="29"/>
    </row>
    <row r="56" spans="1:1" s="5" customFormat="1">
      <c r="A56" s="29"/>
    </row>
    <row r="57" spans="1:1" s="5" customFormat="1">
      <c r="A57" s="29"/>
    </row>
    <row r="58" spans="1:1" s="5" customFormat="1">
      <c r="A58" s="29"/>
    </row>
    <row r="59" spans="1:1" s="5" customFormat="1">
      <c r="A59" s="29"/>
    </row>
    <row r="60" spans="1:1" s="5" customFormat="1">
      <c r="A60" s="29"/>
    </row>
    <row r="61" spans="1:1" s="5" customFormat="1">
      <c r="A61" s="29"/>
    </row>
    <row r="62" spans="1:1" s="5" customFormat="1">
      <c r="A62" s="29"/>
    </row>
    <row r="63" spans="1:1" s="5" customFormat="1">
      <c r="A63" s="29"/>
    </row>
    <row r="64" spans="1:1" s="5" customFormat="1">
      <c r="A64" s="29"/>
    </row>
    <row r="65" spans="1:1" s="5" customFormat="1">
      <c r="A65" s="29"/>
    </row>
    <row r="66" spans="1:1" s="5" customFormat="1">
      <c r="A66" s="29"/>
    </row>
    <row r="67" spans="1:1" s="5" customFormat="1">
      <c r="A67" s="29"/>
    </row>
    <row r="68" spans="1:1" s="5" customFormat="1">
      <c r="A68" s="29"/>
    </row>
    <row r="69" spans="1:1" s="5" customFormat="1">
      <c r="A69" s="29"/>
    </row>
    <row r="70" spans="1:1" s="5" customFormat="1">
      <c r="A70" s="29"/>
    </row>
    <row r="71" spans="1:1" s="5" customFormat="1">
      <c r="A71" s="29"/>
    </row>
    <row r="72" spans="1:1" s="5" customFormat="1">
      <c r="A72" s="29"/>
    </row>
    <row r="73" spans="1:1" s="5" customFormat="1">
      <c r="A73" s="29"/>
    </row>
    <row r="74" spans="1:1" s="5" customFormat="1">
      <c r="A74" s="29"/>
    </row>
    <row r="75" spans="1:1" s="5" customFormat="1">
      <c r="A75" s="29"/>
    </row>
    <row r="76" spans="1:1" s="5" customFormat="1">
      <c r="A76" s="29"/>
    </row>
    <row r="77" spans="1:1" s="5" customFormat="1">
      <c r="A77" s="29"/>
    </row>
    <row r="78" spans="1:1" s="5" customFormat="1">
      <c r="A78" s="29"/>
    </row>
    <row r="79" spans="1:1" s="5" customFormat="1">
      <c r="A79" s="29"/>
    </row>
    <row r="80" spans="1:1" s="5" customFormat="1">
      <c r="A80" s="29"/>
    </row>
    <row r="81" spans="1:1" s="5" customFormat="1">
      <c r="A81" s="29"/>
    </row>
    <row r="82" spans="1:1" s="5" customFormat="1">
      <c r="A82" s="29"/>
    </row>
    <row r="83" spans="1:1" s="5" customFormat="1">
      <c r="A83" s="29"/>
    </row>
    <row r="84" spans="1:1" s="5" customFormat="1">
      <c r="A84" s="29"/>
    </row>
    <row r="85" spans="1:1" s="5" customFormat="1">
      <c r="A85" s="29"/>
    </row>
    <row r="86" spans="1:1" s="5" customFormat="1">
      <c r="A86" s="29"/>
    </row>
    <row r="87" spans="1:1" s="5" customFormat="1">
      <c r="A87" s="29"/>
    </row>
    <row r="88" spans="1:1" s="5" customFormat="1">
      <c r="A88" s="29"/>
    </row>
    <row r="89" spans="1:1" s="5" customFormat="1">
      <c r="A89" s="29"/>
    </row>
    <row r="90" spans="1:1" s="5" customFormat="1">
      <c r="A90" s="29"/>
    </row>
    <row r="91" spans="1:1" s="5" customFormat="1">
      <c r="A91" s="29"/>
    </row>
    <row r="92" spans="1:1" s="5" customFormat="1">
      <c r="A92" s="29"/>
    </row>
    <row r="93" spans="1:1" s="5" customFormat="1">
      <c r="A93" s="29"/>
    </row>
    <row r="94" spans="1:1" s="5" customFormat="1">
      <c r="A94" s="29"/>
    </row>
    <row r="95" spans="1:1" s="5" customFormat="1">
      <c r="A95" s="29"/>
    </row>
    <row r="96" spans="1:1" s="5" customFormat="1">
      <c r="A96" s="29"/>
    </row>
    <row r="97" spans="1:1" s="5" customFormat="1">
      <c r="A97" s="29"/>
    </row>
    <row r="98" spans="1:1" s="5" customFormat="1">
      <c r="A98" s="29"/>
    </row>
    <row r="99" spans="1:1" s="5" customFormat="1">
      <c r="A99" s="29"/>
    </row>
    <row r="100" spans="1:1" s="5" customFormat="1">
      <c r="A100" s="29"/>
    </row>
    <row r="101" spans="1:1" s="5" customFormat="1">
      <c r="A101" s="29"/>
    </row>
    <row r="102" spans="1:1" s="5" customFormat="1">
      <c r="A102" s="29"/>
    </row>
    <row r="103" spans="1:1" s="5" customFormat="1">
      <c r="A103" s="29"/>
    </row>
    <row r="104" spans="1:1" s="5" customFormat="1">
      <c r="A104" s="29"/>
    </row>
    <row r="105" spans="1:1" s="5" customFormat="1">
      <c r="A105" s="29"/>
    </row>
    <row r="106" spans="1:1" s="5" customFormat="1">
      <c r="A106" s="29"/>
    </row>
    <row r="107" spans="1:1" s="5" customFormat="1">
      <c r="A107" s="29"/>
    </row>
    <row r="108" spans="1:1" s="5" customFormat="1">
      <c r="A108" s="29"/>
    </row>
    <row r="109" spans="1:1" s="5" customFormat="1">
      <c r="A109" s="29"/>
    </row>
    <row r="110" spans="1:1" s="5" customFormat="1">
      <c r="A110" s="29"/>
    </row>
    <row r="111" spans="1:1" s="5" customFormat="1">
      <c r="A111" s="29"/>
    </row>
    <row r="112" spans="1:1" s="5" customFormat="1">
      <c r="A112" s="29"/>
    </row>
    <row r="113" spans="1:1" s="5" customFormat="1">
      <c r="A113" s="29"/>
    </row>
    <row r="114" spans="1:1" s="5" customFormat="1">
      <c r="A114" s="29"/>
    </row>
    <row r="115" spans="1:1" s="5" customFormat="1">
      <c r="A115" s="29"/>
    </row>
    <row r="116" spans="1:1" s="5" customFormat="1">
      <c r="A116" s="29"/>
    </row>
    <row r="117" spans="1:1" s="5" customFormat="1">
      <c r="A117" s="29"/>
    </row>
    <row r="118" spans="1:1" s="5" customFormat="1">
      <c r="A118" s="29"/>
    </row>
    <row r="119" spans="1:1" s="5" customFormat="1">
      <c r="A119" s="29"/>
    </row>
    <row r="120" spans="1:1" s="5" customFormat="1">
      <c r="A120" s="29"/>
    </row>
    <row r="121" spans="1:1" s="5" customFormat="1">
      <c r="A121" s="29"/>
    </row>
    <row r="122" spans="1:1" s="5" customFormat="1">
      <c r="A122" s="29"/>
    </row>
    <row r="123" spans="1:1" s="5" customFormat="1">
      <c r="A123" s="29"/>
    </row>
    <row r="124" spans="1:1" s="5" customFormat="1">
      <c r="A124" s="29"/>
    </row>
    <row r="125" spans="1:1" s="5" customFormat="1">
      <c r="A125" s="29"/>
    </row>
    <row r="126" spans="1:1" s="5" customFormat="1">
      <c r="A126" s="29"/>
    </row>
    <row r="127" spans="1:1" s="5" customFormat="1">
      <c r="A127" s="29"/>
    </row>
    <row r="128" spans="1:1" s="5" customFormat="1">
      <c r="A128" s="29"/>
    </row>
    <row r="129" spans="1:1" s="5" customFormat="1">
      <c r="A129" s="29"/>
    </row>
    <row r="130" spans="1:1" s="5" customFormat="1">
      <c r="A130" s="29"/>
    </row>
    <row r="131" spans="1:1" s="5" customFormat="1">
      <c r="A131" s="29"/>
    </row>
    <row r="132" spans="1:1" s="5" customFormat="1">
      <c r="A132" s="29"/>
    </row>
    <row r="133" spans="1:1" s="5" customFormat="1">
      <c r="A133" s="29"/>
    </row>
    <row r="134" spans="1:1" s="5" customFormat="1">
      <c r="A134" s="29"/>
    </row>
    <row r="135" spans="1:1" s="5" customFormat="1">
      <c r="A135" s="29"/>
    </row>
    <row r="136" spans="1:1" s="5" customFormat="1">
      <c r="A136" s="29"/>
    </row>
    <row r="137" spans="1:1" s="5" customFormat="1">
      <c r="A137" s="29"/>
    </row>
    <row r="138" spans="1:1" s="5" customFormat="1">
      <c r="A138" s="29"/>
    </row>
    <row r="139" spans="1:1" s="5" customFormat="1">
      <c r="A139" s="29"/>
    </row>
    <row r="140" spans="1:1" s="5" customFormat="1">
      <c r="A140" s="29"/>
    </row>
    <row r="141" spans="1:1" s="5" customFormat="1">
      <c r="A141" s="29"/>
    </row>
    <row r="142" spans="1:1" s="5" customFormat="1">
      <c r="A142" s="29"/>
    </row>
    <row r="143" spans="1:1" s="5" customFormat="1">
      <c r="A143" s="29"/>
    </row>
    <row r="144" spans="1:1" s="5" customFormat="1">
      <c r="A144" s="29"/>
    </row>
    <row r="145" spans="1:1" s="5" customFormat="1">
      <c r="A145" s="29"/>
    </row>
    <row r="146" spans="1:1" s="5" customFormat="1">
      <c r="A146" s="29"/>
    </row>
    <row r="147" spans="1:1" s="5" customFormat="1">
      <c r="A147" s="29"/>
    </row>
    <row r="148" spans="1:1" s="5" customFormat="1">
      <c r="A148" s="29"/>
    </row>
    <row r="149" spans="1:1" s="5" customFormat="1">
      <c r="A149" s="29"/>
    </row>
    <row r="150" spans="1:1" s="5" customFormat="1">
      <c r="A150" s="29"/>
    </row>
    <row r="151" spans="1:1" s="5" customFormat="1">
      <c r="A151" s="29"/>
    </row>
    <row r="152" spans="1:1" s="5" customFormat="1">
      <c r="A152" s="29"/>
    </row>
    <row r="153" spans="1:1" s="5" customFormat="1">
      <c r="A153" s="29"/>
    </row>
    <row r="154" spans="1:1" s="5" customFormat="1">
      <c r="A154" s="29"/>
    </row>
    <row r="155" spans="1:1" s="5" customFormat="1">
      <c r="A155" s="29"/>
    </row>
    <row r="156" spans="1:1" s="5" customFormat="1">
      <c r="A156" s="29"/>
    </row>
    <row r="157" spans="1:1" s="5" customFormat="1">
      <c r="A157" s="29"/>
    </row>
    <row r="158" spans="1:1" s="5" customFormat="1">
      <c r="A158" s="29"/>
    </row>
    <row r="159" spans="1:1" s="5" customFormat="1">
      <c r="A159" s="29"/>
    </row>
    <row r="160" spans="1:1" s="5" customFormat="1">
      <c r="A160" s="29"/>
    </row>
    <row r="161" spans="1:1" s="5" customFormat="1">
      <c r="A161" s="29"/>
    </row>
    <row r="162" spans="1:1" s="5" customFormat="1">
      <c r="A162" s="29"/>
    </row>
    <row r="163" spans="1:1" s="5" customFormat="1">
      <c r="A163" s="29"/>
    </row>
    <row r="164" spans="1:1" s="5" customFormat="1">
      <c r="A164" s="29"/>
    </row>
    <row r="165" spans="1:1" s="5" customFormat="1">
      <c r="A165" s="29"/>
    </row>
    <row r="166" spans="1:1" s="5" customFormat="1">
      <c r="A166" s="29"/>
    </row>
    <row r="167" spans="1:1" s="5" customFormat="1">
      <c r="A167" s="29"/>
    </row>
    <row r="168" spans="1:1" s="5" customFormat="1">
      <c r="A168" s="29"/>
    </row>
    <row r="169" spans="1:1" s="5" customFormat="1">
      <c r="A169" s="29"/>
    </row>
    <row r="170" spans="1:1" s="5" customFormat="1">
      <c r="A170" s="29"/>
    </row>
    <row r="171" spans="1:1" s="5" customFormat="1">
      <c r="A171" s="29"/>
    </row>
    <row r="172" spans="1:1" s="5" customFormat="1">
      <c r="A172" s="29"/>
    </row>
    <row r="173" spans="1:1" s="5" customFormat="1">
      <c r="A173" s="29"/>
    </row>
    <row r="174" spans="1:1" s="5" customFormat="1">
      <c r="A174" s="29"/>
    </row>
    <row r="175" spans="1:1" s="5" customFormat="1">
      <c r="A175" s="29"/>
    </row>
    <row r="176" spans="1:1" s="5" customFormat="1">
      <c r="A176" s="29"/>
    </row>
    <row r="177" spans="1:1" s="5" customFormat="1">
      <c r="A177" s="29"/>
    </row>
    <row r="178" spans="1:1" s="5" customFormat="1">
      <c r="A178" s="29"/>
    </row>
    <row r="179" spans="1:1" s="5" customFormat="1">
      <c r="A179" s="29"/>
    </row>
    <row r="180" spans="1:1" s="5" customFormat="1">
      <c r="A180" s="29"/>
    </row>
    <row r="181" spans="1:1" s="5" customFormat="1">
      <c r="A181" s="29"/>
    </row>
    <row r="182" spans="1:1" s="5" customFormat="1">
      <c r="A182" s="29"/>
    </row>
    <row r="183" spans="1:1" s="5" customFormat="1">
      <c r="A183" s="29"/>
    </row>
    <row r="184" spans="1:1" s="5" customFormat="1">
      <c r="A184" s="29"/>
    </row>
    <row r="185" spans="1:1" s="5" customFormat="1">
      <c r="A185" s="29"/>
    </row>
    <row r="186" spans="1:1" s="5" customFormat="1">
      <c r="A186" s="29"/>
    </row>
    <row r="187" spans="1:1" s="5" customFormat="1">
      <c r="A187" s="29"/>
    </row>
    <row r="188" spans="1:1" s="5" customFormat="1">
      <c r="A188" s="29"/>
    </row>
    <row r="189" spans="1:1" s="5" customFormat="1">
      <c r="A189" s="29"/>
    </row>
    <row r="190" spans="1:1" s="5" customFormat="1">
      <c r="A190" s="29"/>
    </row>
    <row r="191" spans="1:1" s="5" customFormat="1">
      <c r="A191" s="29"/>
    </row>
    <row r="192" spans="1:1" s="5" customFormat="1">
      <c r="A192" s="29"/>
    </row>
    <row r="193" spans="1:1" s="5" customFormat="1">
      <c r="A193" s="29"/>
    </row>
    <row r="194" spans="1:1" s="5" customFormat="1">
      <c r="A194" s="29"/>
    </row>
    <row r="195" spans="1:1" s="5" customFormat="1">
      <c r="A195" s="29"/>
    </row>
    <row r="196" spans="1:1" s="5" customFormat="1">
      <c r="A196" s="29"/>
    </row>
    <row r="197" spans="1:1" s="5" customFormat="1">
      <c r="A197" s="29"/>
    </row>
    <row r="198" spans="1:1" s="5" customFormat="1">
      <c r="A198" s="29"/>
    </row>
    <row r="199" spans="1:1" s="5" customFormat="1">
      <c r="A199" s="29"/>
    </row>
    <row r="200" spans="1:1" s="5" customFormat="1">
      <c r="A200" s="29"/>
    </row>
    <row r="201" spans="1:1" s="5" customFormat="1">
      <c r="A201" s="29"/>
    </row>
    <row r="202" spans="1:1" s="5" customFormat="1">
      <c r="A202" s="29"/>
    </row>
    <row r="203" spans="1:1" s="5" customFormat="1">
      <c r="A203" s="29"/>
    </row>
    <row r="204" spans="1:1" s="5" customFormat="1">
      <c r="A204" s="29"/>
    </row>
    <row r="205" spans="1:1" s="5" customFormat="1">
      <c r="A205" s="29"/>
    </row>
    <row r="206" spans="1:1" s="5" customFormat="1">
      <c r="A206" s="29"/>
    </row>
    <row r="207" spans="1:1" s="5" customFormat="1">
      <c r="A207" s="29"/>
    </row>
    <row r="208" spans="1:1" s="5" customFormat="1">
      <c r="A208" s="29"/>
    </row>
    <row r="209" spans="1:1" s="5" customFormat="1">
      <c r="A209" s="29"/>
    </row>
    <row r="210" spans="1:1" s="5" customFormat="1">
      <c r="A210" s="29"/>
    </row>
    <row r="211" spans="1:1" s="5" customFormat="1">
      <c r="A211" s="29"/>
    </row>
    <row r="212" spans="1:1" s="5" customFormat="1">
      <c r="A212" s="29"/>
    </row>
    <row r="213" spans="1:1" s="5" customFormat="1">
      <c r="A213" s="29"/>
    </row>
    <row r="214" spans="1:1" s="5" customFormat="1">
      <c r="A214" s="29"/>
    </row>
    <row r="215" spans="1:1" s="5" customFormat="1">
      <c r="A215" s="29"/>
    </row>
    <row r="216" spans="1:1" s="5" customFormat="1">
      <c r="A216" s="29"/>
    </row>
    <row r="217" spans="1:1" s="5" customFormat="1">
      <c r="A217" s="29"/>
    </row>
    <row r="218" spans="1:1" s="5" customFormat="1">
      <c r="A218" s="29"/>
    </row>
    <row r="219" spans="1:1" s="5" customFormat="1">
      <c r="A219" s="29"/>
    </row>
    <row r="220" spans="1:1" s="5" customFormat="1">
      <c r="A220" s="29"/>
    </row>
    <row r="221" spans="1:1" s="5" customFormat="1">
      <c r="A221" s="29"/>
    </row>
    <row r="222" spans="1:1" s="5" customFormat="1">
      <c r="A222" s="29"/>
    </row>
    <row r="223" spans="1:1" s="5" customFormat="1">
      <c r="A223" s="29"/>
    </row>
    <row r="224" spans="1:1" s="5" customFormat="1">
      <c r="A224" s="29"/>
    </row>
    <row r="225" spans="1:1" s="5" customFormat="1">
      <c r="A225" s="29"/>
    </row>
    <row r="226" spans="1:1" s="5" customFormat="1">
      <c r="A226" s="29"/>
    </row>
    <row r="227" spans="1:1" s="5" customFormat="1">
      <c r="A227" s="29"/>
    </row>
    <row r="228" spans="1:1" s="5" customFormat="1">
      <c r="A228" s="29"/>
    </row>
    <row r="229" spans="1:1" s="5" customFormat="1">
      <c r="A229" s="29"/>
    </row>
    <row r="230" spans="1:1" s="5" customFormat="1">
      <c r="A230" s="29"/>
    </row>
    <row r="231" spans="1:1" s="5" customFormat="1">
      <c r="A231" s="29"/>
    </row>
    <row r="232" spans="1:1" s="5" customFormat="1">
      <c r="A232" s="29"/>
    </row>
    <row r="233" spans="1:1" s="5" customFormat="1">
      <c r="A233" s="29"/>
    </row>
    <row r="234" spans="1:1" s="5" customFormat="1">
      <c r="A234" s="29"/>
    </row>
    <row r="235" spans="1:1" s="5" customFormat="1">
      <c r="A235" s="29"/>
    </row>
    <row r="236" spans="1:1" s="5" customFormat="1">
      <c r="A236" s="29"/>
    </row>
    <row r="237" spans="1:1" s="5" customFormat="1">
      <c r="A237" s="29"/>
    </row>
    <row r="238" spans="1:1" s="5" customFormat="1">
      <c r="A238" s="29"/>
    </row>
  </sheetData>
  <phoneticPr fontId="0" type="noConversion"/>
  <pageMargins left="0.75" right="0.75" top="1" bottom="1" header="0.5" footer="0.5"/>
  <headerFooter alignWithMargins="0">
    <oddHeader>&amp;C&amp;"Arial,Bold"&amp;14V3 Ballot Submission/Resolution Form</oddHeader>
    <oddFooter>&amp;L&amp;F [&amp;A]&amp;C&amp;P&amp;RMarch 2003</oddFooter>
  </headerFooter>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dimension ref="A1:E75"/>
  <sheetViews>
    <sheetView workbookViewId="0">
      <pane ySplit="1" topLeftCell="A44" activePane="bottomLeft" state="frozen"/>
      <selection pane="bottomLeft" activeCell="B73" sqref="B73"/>
    </sheetView>
  </sheetViews>
  <sheetFormatPr defaultColWidth="29.28515625" defaultRowHeight="12.75"/>
  <cols>
    <col min="1" max="1" width="23.140625" style="68" customWidth="1"/>
    <col min="2" max="2" width="21" style="57" customWidth="1"/>
    <col min="3" max="3" width="21.42578125" style="57" customWidth="1"/>
    <col min="4" max="4" width="73.140625" style="57" customWidth="1"/>
    <col min="5" max="16384" width="29.28515625" style="57"/>
  </cols>
  <sheetData>
    <row r="1" spans="1:5" s="55" customFormat="1">
      <c r="A1" s="53" t="s">
        <v>111</v>
      </c>
      <c r="B1" s="54" t="s">
        <v>202</v>
      </c>
      <c r="C1" s="54" t="s">
        <v>203</v>
      </c>
      <c r="D1" s="54" t="s">
        <v>204</v>
      </c>
      <c r="E1" s="54" t="s">
        <v>205</v>
      </c>
    </row>
    <row r="2" spans="1:5" ht="14.25">
      <c r="A2" s="56"/>
      <c r="C2" s="58"/>
      <c r="D2" s="59"/>
    </row>
    <row r="3" spans="1:5" ht="14.25">
      <c r="A3" s="320" t="s">
        <v>245</v>
      </c>
      <c r="B3" s="322" t="s">
        <v>246</v>
      </c>
      <c r="C3" s="61" t="s">
        <v>86</v>
      </c>
      <c r="D3" s="62" t="s">
        <v>170</v>
      </c>
      <c r="E3" s="57" t="s">
        <v>206</v>
      </c>
    </row>
    <row r="4" spans="1:5" ht="28.5">
      <c r="A4" s="321"/>
      <c r="B4" s="323"/>
      <c r="C4" s="61" t="s">
        <v>85</v>
      </c>
      <c r="D4" s="62" t="s">
        <v>207</v>
      </c>
      <c r="E4" s="57" t="s">
        <v>113</v>
      </c>
    </row>
    <row r="5" spans="1:5" ht="28.5">
      <c r="A5" s="321"/>
      <c r="B5" s="323"/>
      <c r="C5" s="61" t="s">
        <v>198</v>
      </c>
      <c r="D5" s="62" t="s">
        <v>208</v>
      </c>
      <c r="E5" s="57" t="s">
        <v>113</v>
      </c>
    </row>
    <row r="6" spans="1:5" ht="14.25">
      <c r="A6" s="321"/>
      <c r="B6" s="323"/>
      <c r="C6" s="61" t="s">
        <v>196</v>
      </c>
      <c r="D6" s="62" t="s">
        <v>209</v>
      </c>
      <c r="E6" s="57" t="s">
        <v>113</v>
      </c>
    </row>
    <row r="7" spans="1:5" ht="14.25">
      <c r="A7" s="321"/>
      <c r="B7" s="323"/>
      <c r="C7" s="61" t="s">
        <v>60</v>
      </c>
      <c r="D7" s="62" t="s">
        <v>171</v>
      </c>
      <c r="E7" s="57" t="s">
        <v>206</v>
      </c>
    </row>
    <row r="8" spans="1:5" ht="14.25">
      <c r="A8" s="321"/>
      <c r="B8" s="323"/>
      <c r="C8" s="61" t="s">
        <v>210</v>
      </c>
      <c r="D8" s="62" t="s">
        <v>211</v>
      </c>
      <c r="E8" s="57" t="s">
        <v>172</v>
      </c>
    </row>
    <row r="9" spans="1:5" ht="28.5">
      <c r="A9" s="321"/>
      <c r="B9" s="323"/>
      <c r="C9" s="61" t="s">
        <v>195</v>
      </c>
      <c r="D9" s="62" t="s">
        <v>212</v>
      </c>
      <c r="E9" s="57" t="s">
        <v>113</v>
      </c>
    </row>
    <row r="10" spans="1:5" ht="14.25">
      <c r="A10" s="321"/>
      <c r="B10" s="323"/>
      <c r="C10" s="61" t="s">
        <v>173</v>
      </c>
      <c r="D10" s="62" t="s">
        <v>213</v>
      </c>
      <c r="E10" s="57" t="s">
        <v>174</v>
      </c>
    </row>
    <row r="11" spans="1:5" ht="14.25">
      <c r="A11" s="328"/>
      <c r="B11" s="324"/>
      <c r="C11" s="61" t="s">
        <v>175</v>
      </c>
      <c r="D11" s="62" t="s">
        <v>176</v>
      </c>
      <c r="E11" s="57" t="s">
        <v>206</v>
      </c>
    </row>
    <row r="12" spans="1:5">
      <c r="A12" s="56"/>
    </row>
    <row r="13" spans="1:5" ht="28.5">
      <c r="A13" s="105" t="s">
        <v>225</v>
      </c>
      <c r="B13" s="106" t="s">
        <v>226</v>
      </c>
      <c r="C13" s="61" t="s">
        <v>89</v>
      </c>
      <c r="D13" s="62" t="s">
        <v>280</v>
      </c>
      <c r="E13" s="57" t="s">
        <v>206</v>
      </c>
    </row>
    <row r="14" spans="1:5" ht="14.25">
      <c r="A14" s="67"/>
      <c r="C14" s="58"/>
      <c r="D14" s="59"/>
    </row>
    <row r="15" spans="1:5" ht="14.25">
      <c r="A15" s="66" t="s">
        <v>134</v>
      </c>
      <c r="B15" s="63" t="s">
        <v>185</v>
      </c>
      <c r="C15" s="61" t="s">
        <v>220</v>
      </c>
      <c r="D15" s="62" t="s">
        <v>221</v>
      </c>
      <c r="E15" s="57" t="s">
        <v>206</v>
      </c>
    </row>
    <row r="16" spans="1:5" ht="14.25">
      <c r="A16" s="67"/>
      <c r="C16" s="58"/>
      <c r="D16" s="59"/>
    </row>
    <row r="17" spans="1:5" ht="14.25">
      <c r="A17" s="66" t="s">
        <v>222</v>
      </c>
      <c r="B17" s="63" t="s">
        <v>223</v>
      </c>
      <c r="C17" s="61" t="s">
        <v>222</v>
      </c>
      <c r="D17" s="62" t="s">
        <v>224</v>
      </c>
      <c r="E17" s="57" t="s">
        <v>206</v>
      </c>
    </row>
    <row r="18" spans="1:5" ht="14.25">
      <c r="A18" s="67"/>
      <c r="C18" s="58"/>
      <c r="D18" s="59"/>
    </row>
    <row r="19" spans="1:5" ht="14.25">
      <c r="A19" s="320" t="s">
        <v>103</v>
      </c>
      <c r="B19" s="320" t="s">
        <v>112</v>
      </c>
      <c r="C19" s="61" t="s">
        <v>93</v>
      </c>
      <c r="D19" s="62" t="s">
        <v>249</v>
      </c>
      <c r="E19" s="57" t="s">
        <v>206</v>
      </c>
    </row>
    <row r="20" spans="1:5" ht="14.25">
      <c r="A20" s="321"/>
      <c r="B20" s="321"/>
      <c r="C20" s="61" t="s">
        <v>248</v>
      </c>
      <c r="D20" s="62" t="s">
        <v>227</v>
      </c>
      <c r="E20" s="57" t="s">
        <v>206</v>
      </c>
    </row>
    <row r="21" spans="1:5" ht="14.25">
      <c r="A21" s="321"/>
      <c r="B21" s="321"/>
      <c r="C21" s="61" t="s">
        <v>94</v>
      </c>
      <c r="D21" s="62" t="s">
        <v>250</v>
      </c>
      <c r="E21" s="57" t="s">
        <v>206</v>
      </c>
    </row>
    <row r="22" spans="1:5" ht="14.25">
      <c r="A22" s="56"/>
      <c r="C22" s="58"/>
      <c r="D22" s="59"/>
    </row>
    <row r="23" spans="1:5" ht="14.25">
      <c r="A23" s="320" t="s">
        <v>331</v>
      </c>
      <c r="B23" s="320" t="s">
        <v>332</v>
      </c>
      <c r="C23" s="61" t="s">
        <v>333</v>
      </c>
      <c r="D23" s="62" t="s">
        <v>335</v>
      </c>
      <c r="E23" s="57" t="s">
        <v>206</v>
      </c>
    </row>
    <row r="24" spans="1:5" ht="14.25">
      <c r="A24" s="321"/>
      <c r="B24" s="321"/>
      <c r="C24" s="61" t="s">
        <v>331</v>
      </c>
      <c r="D24" s="62" t="s">
        <v>334</v>
      </c>
      <c r="E24" s="57" t="s">
        <v>206</v>
      </c>
    </row>
    <row r="25" spans="1:5" ht="14.25">
      <c r="A25" s="67"/>
      <c r="C25" s="58"/>
      <c r="D25" s="59"/>
    </row>
    <row r="26" spans="1:5" ht="14.25">
      <c r="A26" s="320" t="s">
        <v>105</v>
      </c>
      <c r="B26" s="322" t="s">
        <v>114</v>
      </c>
      <c r="C26" s="61" t="s">
        <v>197</v>
      </c>
      <c r="D26" s="62" t="s">
        <v>228</v>
      </c>
      <c r="E26" s="57" t="s">
        <v>113</v>
      </c>
    </row>
    <row r="27" spans="1:5" ht="14.25">
      <c r="A27" s="321"/>
      <c r="B27" s="323"/>
      <c r="C27" s="64" t="s">
        <v>159</v>
      </c>
      <c r="D27" s="62" t="s">
        <v>177</v>
      </c>
      <c r="E27" s="57" t="s">
        <v>113</v>
      </c>
    </row>
    <row r="28" spans="1:5" ht="14.25">
      <c r="A28" s="321"/>
      <c r="B28" s="323"/>
      <c r="C28" s="64" t="s">
        <v>323</v>
      </c>
      <c r="D28" s="62" t="s">
        <v>324</v>
      </c>
      <c r="E28" s="57" t="s">
        <v>113</v>
      </c>
    </row>
    <row r="29" spans="1:5" ht="14.25">
      <c r="A29" s="321"/>
      <c r="B29" s="323"/>
      <c r="C29" s="64" t="s">
        <v>325</v>
      </c>
      <c r="D29" s="62" t="s">
        <v>326</v>
      </c>
      <c r="E29" s="57" t="s">
        <v>113</v>
      </c>
    </row>
    <row r="30" spans="1:5" ht="14.25">
      <c r="A30" s="321"/>
      <c r="B30" s="323"/>
      <c r="C30" s="64" t="s">
        <v>321</v>
      </c>
      <c r="D30" s="62" t="s">
        <v>322</v>
      </c>
      <c r="E30" s="57" t="s">
        <v>113</v>
      </c>
    </row>
    <row r="31" spans="1:5" ht="14.25">
      <c r="A31" s="56"/>
      <c r="C31" s="65"/>
      <c r="D31" s="59"/>
    </row>
    <row r="32" spans="1:5" ht="27.75" customHeight="1">
      <c r="A32" s="105" t="s">
        <v>104</v>
      </c>
      <c r="B32" s="106" t="s">
        <v>230</v>
      </c>
      <c r="C32" s="61" t="s">
        <v>89</v>
      </c>
      <c r="D32" s="62" t="s">
        <v>229</v>
      </c>
      <c r="E32" s="57" t="s">
        <v>206</v>
      </c>
    </row>
    <row r="33" spans="1:5" ht="14.25">
      <c r="A33" s="56"/>
      <c r="C33" s="58"/>
      <c r="D33" s="59"/>
    </row>
    <row r="34" spans="1:5" ht="14.25">
      <c r="A34" s="320" t="s">
        <v>106</v>
      </c>
      <c r="B34" s="320" t="s">
        <v>115</v>
      </c>
      <c r="C34" s="61" t="s">
        <v>178</v>
      </c>
      <c r="D34" s="62" t="s">
        <v>247</v>
      </c>
      <c r="E34" s="57" t="s">
        <v>206</v>
      </c>
    </row>
    <row r="35" spans="1:5" ht="14.25">
      <c r="A35" s="321"/>
      <c r="B35" s="321"/>
      <c r="C35" s="61" t="s">
        <v>236</v>
      </c>
      <c r="D35" s="62" t="s">
        <v>235</v>
      </c>
      <c r="E35" s="57" t="s">
        <v>206</v>
      </c>
    </row>
    <row r="36" spans="1:5" ht="14.25">
      <c r="A36" s="321"/>
      <c r="B36" s="321"/>
      <c r="C36" s="61" t="s">
        <v>257</v>
      </c>
      <c r="D36" s="62" t="s">
        <v>258</v>
      </c>
      <c r="E36" s="57" t="s">
        <v>206</v>
      </c>
    </row>
    <row r="37" spans="1:5" ht="14.25">
      <c r="A37" s="321"/>
      <c r="B37" s="321"/>
      <c r="C37" s="61" t="s">
        <v>87</v>
      </c>
      <c r="D37" s="62" t="s">
        <v>116</v>
      </c>
      <c r="E37" s="57" t="s">
        <v>206</v>
      </c>
    </row>
    <row r="38" spans="1:5" ht="14.25">
      <c r="A38" s="321"/>
      <c r="B38" s="321"/>
      <c r="C38" s="61" t="s">
        <v>179</v>
      </c>
      <c r="D38" s="62" t="s">
        <v>180</v>
      </c>
      <c r="E38" s="57" t="s">
        <v>206</v>
      </c>
    </row>
    <row r="39" spans="1:5" ht="14.25">
      <c r="A39" s="321"/>
      <c r="B39" s="321"/>
      <c r="C39" s="61" t="s">
        <v>231</v>
      </c>
      <c r="D39" s="62" t="s">
        <v>232</v>
      </c>
      <c r="E39" s="57" t="s">
        <v>206</v>
      </c>
    </row>
    <row r="40" spans="1:5" ht="14.25">
      <c r="A40" s="321"/>
      <c r="B40" s="321"/>
      <c r="C40" s="61" t="s">
        <v>233</v>
      </c>
      <c r="D40" s="62" t="s">
        <v>234</v>
      </c>
      <c r="E40" s="57" t="s">
        <v>206</v>
      </c>
    </row>
    <row r="41" spans="1:5" ht="14.25">
      <c r="A41" s="321"/>
      <c r="B41" s="321"/>
      <c r="C41" s="61" t="s">
        <v>88</v>
      </c>
      <c r="D41" s="62" t="s">
        <v>117</v>
      </c>
      <c r="E41" s="57" t="s">
        <v>206</v>
      </c>
    </row>
    <row r="42" spans="1:5" ht="14.25">
      <c r="A42" s="321"/>
      <c r="B42" s="321"/>
      <c r="C42" s="61" t="s">
        <v>337</v>
      </c>
      <c r="D42" s="62" t="s">
        <v>256</v>
      </c>
      <c r="E42" s="57" t="s">
        <v>206</v>
      </c>
    </row>
    <row r="43" spans="1:5" ht="14.25">
      <c r="A43" s="321"/>
      <c r="B43" s="321"/>
      <c r="C43" s="61" t="s">
        <v>267</v>
      </c>
      <c r="D43" s="62" t="s">
        <v>268</v>
      </c>
      <c r="E43" s="57" t="s">
        <v>206</v>
      </c>
    </row>
    <row r="44" spans="1:5" ht="14.25">
      <c r="A44" s="56"/>
      <c r="C44" s="58"/>
      <c r="D44" s="59"/>
    </row>
    <row r="45" spans="1:5" ht="14.25">
      <c r="A45" s="56"/>
      <c r="C45" s="58"/>
      <c r="D45" s="59"/>
    </row>
    <row r="46" spans="1:5" ht="14.25">
      <c r="A46" s="320" t="s">
        <v>91</v>
      </c>
      <c r="B46" s="325" t="s">
        <v>118</v>
      </c>
      <c r="C46" s="61" t="s">
        <v>91</v>
      </c>
      <c r="D46" s="62" t="s">
        <v>181</v>
      </c>
      <c r="E46" s="57" t="s">
        <v>206</v>
      </c>
    </row>
    <row r="47" spans="1:5" ht="14.25">
      <c r="A47" s="321"/>
      <c r="B47" s="326"/>
      <c r="C47" s="61" t="s">
        <v>327</v>
      </c>
      <c r="D47" s="62" t="s">
        <v>328</v>
      </c>
      <c r="E47" s="57" t="s">
        <v>206</v>
      </c>
    </row>
    <row r="48" spans="1:5" ht="14.25">
      <c r="A48" s="321"/>
      <c r="B48" s="327"/>
      <c r="C48" s="61" t="s">
        <v>90</v>
      </c>
      <c r="D48" s="62" t="s">
        <v>329</v>
      </c>
      <c r="E48" s="57" t="s">
        <v>206</v>
      </c>
    </row>
    <row r="49" spans="1:5" ht="14.25">
      <c r="A49" s="56"/>
      <c r="C49" s="58"/>
      <c r="D49" s="59"/>
    </row>
    <row r="50" spans="1:5" ht="14.25">
      <c r="A50" s="66" t="s">
        <v>107</v>
      </c>
      <c r="B50" s="63" t="s">
        <v>119</v>
      </c>
      <c r="C50" s="61" t="s">
        <v>107</v>
      </c>
      <c r="D50" s="62" t="s">
        <v>320</v>
      </c>
      <c r="E50" s="57" t="s">
        <v>206</v>
      </c>
    </row>
    <row r="51" spans="1:5" ht="14.25">
      <c r="A51" s="67"/>
      <c r="C51" s="58"/>
      <c r="D51" s="59"/>
    </row>
    <row r="52" spans="1:5" ht="14.25">
      <c r="A52" s="66" t="s">
        <v>92</v>
      </c>
      <c r="B52" s="63" t="s">
        <v>129</v>
      </c>
      <c r="C52" s="61" t="s">
        <v>92</v>
      </c>
      <c r="D52" s="62" t="s">
        <v>330</v>
      </c>
      <c r="E52" s="57" t="s">
        <v>206</v>
      </c>
    </row>
    <row r="53" spans="1:5" ht="14.25">
      <c r="A53" s="67"/>
      <c r="C53" s="58"/>
      <c r="D53" s="59"/>
    </row>
    <row r="54" spans="1:5" ht="14.25">
      <c r="A54" s="320" t="s">
        <v>261</v>
      </c>
      <c r="B54" s="322" t="s">
        <v>265</v>
      </c>
      <c r="C54" s="61" t="s">
        <v>336</v>
      </c>
      <c r="D54" s="62" t="s">
        <v>266</v>
      </c>
      <c r="E54" s="57" t="s">
        <v>206</v>
      </c>
    </row>
    <row r="55" spans="1:5" ht="14.25">
      <c r="A55" s="321"/>
      <c r="B55" s="323"/>
      <c r="C55" s="61" t="s">
        <v>263</v>
      </c>
      <c r="D55" s="62" t="s">
        <v>262</v>
      </c>
      <c r="E55" s="57" t="s">
        <v>206</v>
      </c>
    </row>
    <row r="56" spans="1:5" ht="14.25">
      <c r="A56" s="321"/>
      <c r="B56" s="324"/>
      <c r="C56" s="61" t="s">
        <v>150</v>
      </c>
      <c r="D56" s="62" t="s">
        <v>264</v>
      </c>
      <c r="E56" s="57" t="s">
        <v>206</v>
      </c>
    </row>
    <row r="57" spans="1:5" ht="14.25">
      <c r="A57" s="67"/>
      <c r="C57" s="58"/>
      <c r="D57" s="59"/>
    </row>
    <row r="58" spans="1:5" ht="14.25">
      <c r="A58" s="320" t="s">
        <v>141</v>
      </c>
      <c r="B58" s="320" t="s">
        <v>141</v>
      </c>
      <c r="C58" s="61" t="s">
        <v>139</v>
      </c>
      <c r="D58" s="62" t="s">
        <v>120</v>
      </c>
      <c r="E58" s="57" t="s">
        <v>182</v>
      </c>
    </row>
    <row r="59" spans="1:5" ht="14.25">
      <c r="A59" s="321"/>
      <c r="B59" s="321"/>
      <c r="C59" s="61" t="s">
        <v>138</v>
      </c>
      <c r="D59" s="62" t="s">
        <v>121</v>
      </c>
      <c r="E59" s="57" t="s">
        <v>182</v>
      </c>
    </row>
    <row r="60" spans="1:5" ht="14.25">
      <c r="A60" s="67"/>
      <c r="C60" s="58"/>
      <c r="D60" s="59"/>
    </row>
    <row r="61" spans="1:5" ht="14.25">
      <c r="A61" s="320" t="s">
        <v>102</v>
      </c>
      <c r="B61" s="320" t="s">
        <v>122</v>
      </c>
      <c r="C61" s="61" t="s">
        <v>259</v>
      </c>
      <c r="D61" s="62" t="s">
        <v>260</v>
      </c>
      <c r="E61" s="57" t="s">
        <v>206</v>
      </c>
    </row>
    <row r="62" spans="1:5" ht="14.25">
      <c r="A62" s="321"/>
      <c r="B62" s="321"/>
      <c r="C62" s="61" t="s">
        <v>149</v>
      </c>
      <c r="D62" s="62" t="s">
        <v>183</v>
      </c>
      <c r="E62" s="57" t="s">
        <v>206</v>
      </c>
    </row>
    <row r="63" spans="1:5" ht="14.25">
      <c r="A63" s="56"/>
      <c r="C63" s="58"/>
      <c r="D63" s="59"/>
    </row>
    <row r="64" spans="1:5" ht="14.25">
      <c r="A64" s="60" t="s">
        <v>136</v>
      </c>
      <c r="B64" s="63" t="s">
        <v>123</v>
      </c>
      <c r="C64" s="61" t="s">
        <v>90</v>
      </c>
      <c r="D64" s="62" t="s">
        <v>184</v>
      </c>
      <c r="E64" s="57" t="s">
        <v>206</v>
      </c>
    </row>
    <row r="66" spans="1:5" ht="14.25">
      <c r="A66" s="320" t="s">
        <v>108</v>
      </c>
      <c r="B66" s="320" t="s">
        <v>128</v>
      </c>
      <c r="C66" s="61" t="s">
        <v>269</v>
      </c>
      <c r="D66" s="62" t="s">
        <v>270</v>
      </c>
      <c r="E66" s="57" t="s">
        <v>206</v>
      </c>
    </row>
    <row r="67" spans="1:5" ht="14.25">
      <c r="A67" s="321"/>
      <c r="B67" s="321"/>
      <c r="C67" s="61" t="s">
        <v>218</v>
      </c>
      <c r="D67" s="62" t="s">
        <v>219</v>
      </c>
      <c r="E67" s="57" t="s">
        <v>206</v>
      </c>
    </row>
    <row r="68" spans="1:5" ht="14.25">
      <c r="A68" s="56"/>
      <c r="C68" s="58"/>
      <c r="D68" s="59"/>
    </row>
    <row r="69" spans="1:5" ht="14.25">
      <c r="A69" s="320" t="s">
        <v>109</v>
      </c>
      <c r="B69" s="320" t="s">
        <v>124</v>
      </c>
      <c r="C69" s="61" t="s">
        <v>140</v>
      </c>
      <c r="D69" s="62" t="s">
        <v>125</v>
      </c>
      <c r="E69" s="57" t="s">
        <v>113</v>
      </c>
    </row>
    <row r="70" spans="1:5" ht="14.25">
      <c r="A70" s="321"/>
      <c r="B70" s="321"/>
      <c r="C70" s="61" t="s">
        <v>137</v>
      </c>
      <c r="D70" s="62" t="s">
        <v>126</v>
      </c>
      <c r="E70" s="57" t="s">
        <v>182</v>
      </c>
    </row>
    <row r="72" spans="1:5">
      <c r="A72" s="56" t="s">
        <v>281</v>
      </c>
      <c r="B72" s="57" t="s">
        <v>14</v>
      </c>
    </row>
    <row r="73" spans="1:5">
      <c r="A73" s="56" t="s">
        <v>282</v>
      </c>
      <c r="B73" s="57" t="s">
        <v>283</v>
      </c>
    </row>
    <row r="74" spans="1:5">
      <c r="A74" s="56" t="s">
        <v>101</v>
      </c>
      <c r="B74" s="57" t="s">
        <v>127</v>
      </c>
    </row>
    <row r="75" spans="1:5">
      <c r="A75" s="56" t="s">
        <v>135</v>
      </c>
      <c r="B75" s="57" t="s">
        <v>130</v>
      </c>
    </row>
  </sheetData>
  <mergeCells count="22">
    <mergeCell ref="A26:A30"/>
    <mergeCell ref="B26:B30"/>
    <mergeCell ref="A3:A11"/>
    <mergeCell ref="B3:B11"/>
    <mergeCell ref="A19:A21"/>
    <mergeCell ref="B19:B21"/>
    <mergeCell ref="A23:A24"/>
    <mergeCell ref="B23:B24"/>
    <mergeCell ref="A69:A70"/>
    <mergeCell ref="B69:B70"/>
    <mergeCell ref="A58:A59"/>
    <mergeCell ref="B58:B59"/>
    <mergeCell ref="A61:A62"/>
    <mergeCell ref="B61:B62"/>
    <mergeCell ref="A66:A67"/>
    <mergeCell ref="B66:B67"/>
    <mergeCell ref="A34:A43"/>
    <mergeCell ref="B34:B43"/>
    <mergeCell ref="A54:A56"/>
    <mergeCell ref="B54:B56"/>
    <mergeCell ref="A46:A48"/>
    <mergeCell ref="B46:B48"/>
  </mergeCells>
  <phoneticPr fontId="0"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dimension ref="A1:AF241"/>
  <sheetViews>
    <sheetView topLeftCell="A21" zoomScale="75" workbookViewId="0">
      <selection activeCell="F31" sqref="F31"/>
    </sheetView>
  </sheetViews>
  <sheetFormatPr defaultColWidth="8.85546875" defaultRowHeight="12.75"/>
  <cols>
    <col min="1" max="1" width="19.42578125" style="28" customWidth="1"/>
    <col min="2" max="2" width="10" style="3" bestFit="1" customWidth="1"/>
    <col min="3" max="3" width="10.42578125" style="3" bestFit="1" customWidth="1"/>
    <col min="4" max="4" width="14.28515625" style="3" bestFit="1" customWidth="1"/>
    <col min="5" max="5" width="6.28515625" style="3" customWidth="1"/>
    <col min="6" max="6" width="8" style="3" bestFit="1" customWidth="1"/>
    <col min="7" max="17" width="6.28515625" style="3" customWidth="1"/>
    <col min="18" max="18" width="7.85546875" style="3" customWidth="1"/>
    <col min="19" max="30" width="6.28515625" style="3" customWidth="1"/>
    <col min="31" max="31" width="17.85546875" style="3" bestFit="1" customWidth="1"/>
    <col min="32" max="34" width="6.28515625" style="3" customWidth="1"/>
    <col min="35" max="16384" width="8.85546875" style="3"/>
  </cols>
  <sheetData>
    <row r="1" spans="1:32">
      <c r="A1" s="28" t="s">
        <v>160</v>
      </c>
    </row>
    <row r="3" spans="1:32" s="34" customFormat="1" ht="18.75" customHeight="1">
      <c r="A3" s="30"/>
      <c r="B3" s="31"/>
      <c r="C3" s="32"/>
      <c r="D3" s="32"/>
      <c r="E3" s="32"/>
      <c r="F3" s="32"/>
      <c r="G3" s="33"/>
      <c r="H3" s="33"/>
      <c r="I3" s="33"/>
      <c r="J3" s="33"/>
    </row>
    <row r="4" spans="1:32" s="34" customFormat="1" ht="45.75" customHeight="1">
      <c r="B4" s="33"/>
      <c r="C4" s="33"/>
      <c r="D4" s="33"/>
      <c r="F4" s="33"/>
      <c r="G4" s="33"/>
      <c r="H4" s="32"/>
    </row>
    <row r="5" spans="1:32" s="34" customFormat="1" ht="34.5" customHeight="1">
      <c r="A5" s="30"/>
      <c r="B5" s="35"/>
      <c r="C5" s="35"/>
      <c r="D5" s="35"/>
      <c r="E5" s="35"/>
      <c r="F5" s="35"/>
      <c r="G5" s="35"/>
      <c r="H5" s="35"/>
      <c r="I5" s="35"/>
      <c r="J5" s="35"/>
      <c r="K5" s="35"/>
      <c r="L5" s="35"/>
      <c r="M5" s="35"/>
      <c r="N5" s="32"/>
      <c r="O5" s="32"/>
      <c r="P5" s="32"/>
      <c r="Q5" s="35"/>
      <c r="R5" s="35"/>
      <c r="S5" s="32"/>
      <c r="T5" s="32"/>
      <c r="U5" s="32"/>
    </row>
    <row r="6" spans="1:32" s="34" customFormat="1" ht="17.25" customHeight="1">
      <c r="A6" s="30"/>
      <c r="B6" s="35"/>
      <c r="E6" s="36"/>
      <c r="F6" s="36"/>
      <c r="G6" s="36"/>
      <c r="H6" s="36"/>
    </row>
    <row r="7" spans="1:32" s="34" customFormat="1" ht="29.25" customHeight="1">
      <c r="A7" s="30"/>
      <c r="B7" s="33"/>
      <c r="C7" s="33"/>
      <c r="D7" s="33"/>
      <c r="E7" s="33"/>
      <c r="F7" s="33"/>
      <c r="G7" s="33"/>
      <c r="H7" s="33"/>
      <c r="I7" s="33"/>
      <c r="J7" s="35"/>
      <c r="K7" s="33"/>
      <c r="L7" s="32"/>
      <c r="M7" s="33"/>
      <c r="N7" s="33"/>
      <c r="O7" s="33"/>
      <c r="P7" s="33"/>
      <c r="R7" s="33"/>
      <c r="S7" s="33"/>
      <c r="T7" s="33"/>
      <c r="U7" s="33"/>
      <c r="V7" s="33"/>
      <c r="W7" s="33"/>
      <c r="X7" s="33"/>
      <c r="Y7" s="33"/>
      <c r="Z7" s="33"/>
      <c r="AA7" s="33"/>
      <c r="AB7" s="33"/>
      <c r="AC7" s="33"/>
      <c r="AD7" s="33"/>
      <c r="AE7" s="33"/>
      <c r="AF7" s="33"/>
    </row>
    <row r="8" spans="1:32" s="34" customFormat="1" ht="34.5" customHeight="1">
      <c r="A8" s="30"/>
      <c r="B8" s="35"/>
      <c r="C8" s="35"/>
      <c r="D8" s="35"/>
      <c r="E8" s="35"/>
      <c r="F8" s="35"/>
      <c r="G8" s="35"/>
      <c r="H8" s="35"/>
      <c r="I8" s="32"/>
      <c r="J8" s="32"/>
      <c r="K8" s="35"/>
      <c r="L8" s="35"/>
      <c r="M8" s="32"/>
      <c r="N8" s="32"/>
    </row>
    <row r="9" spans="1:32">
      <c r="A9" s="37"/>
      <c r="B9" s="35" t="s">
        <v>99</v>
      </c>
      <c r="C9" s="35" t="s">
        <v>167</v>
      </c>
      <c r="D9" s="35"/>
    </row>
    <row r="10" spans="1:32" ht="50.25" customHeight="1">
      <c r="A10" s="30" t="s">
        <v>25</v>
      </c>
    </row>
    <row r="11" spans="1:32">
      <c r="A11" s="30" t="s">
        <v>26</v>
      </c>
    </row>
    <row r="12" spans="1:32">
      <c r="A12" s="30" t="s">
        <v>31</v>
      </c>
    </row>
    <row r="13" spans="1:32" ht="15" customHeight="1">
      <c r="A13" s="30"/>
      <c r="I13" s="5"/>
      <c r="J13" s="5"/>
    </row>
    <row r="14" spans="1:32" s="5" customFormat="1"/>
    <row r="15" spans="1:32" s="5" customFormat="1">
      <c r="A15" s="29"/>
      <c r="I15" s="27"/>
      <c r="J15" s="27"/>
    </row>
    <row r="16" spans="1:32" s="27" customFormat="1">
      <c r="A16" s="28"/>
      <c r="B16" s="5"/>
      <c r="I16" s="5"/>
      <c r="J16" s="5"/>
    </row>
    <row r="17" spans="1:11" s="5" customFormat="1">
      <c r="A17" s="86" t="s">
        <v>29</v>
      </c>
      <c r="B17" s="5" t="s">
        <v>32</v>
      </c>
    </row>
    <row r="18" spans="1:11" s="5" customFormat="1">
      <c r="A18" s="29"/>
      <c r="B18" s="8"/>
    </row>
    <row r="19" spans="1:11" s="5" customFormat="1">
      <c r="A19" s="32"/>
      <c r="B19" s="8"/>
    </row>
    <row r="20" spans="1:11" s="5" customFormat="1" ht="76.5">
      <c r="A20" s="32" t="s">
        <v>41</v>
      </c>
      <c r="B20" s="33" t="s">
        <v>42</v>
      </c>
      <c r="C20" s="33" t="s">
        <v>43</v>
      </c>
      <c r="D20" s="33" t="s">
        <v>44</v>
      </c>
      <c r="E20" s="33" t="s">
        <v>45</v>
      </c>
      <c r="F20" s="33" t="s">
        <v>46</v>
      </c>
      <c r="G20" s="33" t="s">
        <v>16</v>
      </c>
      <c r="H20" s="33" t="s">
        <v>17</v>
      </c>
      <c r="I20" s="35" t="s">
        <v>188</v>
      </c>
      <c r="J20" s="33" t="s">
        <v>47</v>
      </c>
      <c r="K20" s="32" t="s">
        <v>15</v>
      </c>
    </row>
    <row r="21" spans="1:11" s="5" customFormat="1">
      <c r="B21" s="8"/>
    </row>
    <row r="22" spans="1:11" s="5" customFormat="1">
      <c r="A22" s="34" t="s">
        <v>54</v>
      </c>
      <c r="B22" s="8"/>
    </row>
    <row r="23" spans="1:11" s="5" customFormat="1">
      <c r="A23" s="100" t="s">
        <v>55</v>
      </c>
      <c r="B23" s="10"/>
    </row>
    <row r="24" spans="1:11" s="5" customFormat="1">
      <c r="A24" s="100" t="s">
        <v>56</v>
      </c>
      <c r="B24" s="10"/>
    </row>
    <row r="25" spans="1:11" s="5" customFormat="1">
      <c r="A25" s="100" t="s">
        <v>58</v>
      </c>
      <c r="B25" s="10"/>
    </row>
    <row r="26" spans="1:11" s="5" customFormat="1">
      <c r="A26" s="100" t="s">
        <v>59</v>
      </c>
      <c r="B26" s="10"/>
    </row>
    <row r="27" spans="1:11" s="5" customFormat="1">
      <c r="A27" s="100" t="s">
        <v>60</v>
      </c>
      <c r="B27" s="10"/>
    </row>
    <row r="28" spans="1:11" s="5" customFormat="1">
      <c r="A28" s="100" t="s">
        <v>61</v>
      </c>
      <c r="B28" s="10"/>
    </row>
    <row r="29" spans="1:11" s="5" customFormat="1">
      <c r="A29" s="100" t="s">
        <v>62</v>
      </c>
      <c r="B29" s="10"/>
    </row>
    <row r="30" spans="1:11" s="5" customFormat="1">
      <c r="A30" s="100" t="s">
        <v>63</v>
      </c>
      <c r="B30" s="10"/>
    </row>
    <row r="31" spans="1:11" s="5" customFormat="1" ht="409.5">
      <c r="B31" s="10"/>
      <c r="F31" s="5" t="s">
        <v>354</v>
      </c>
    </row>
    <row r="32" spans="1:11" s="5" customFormat="1">
      <c r="A32" s="100"/>
      <c r="B32" s="8"/>
    </row>
    <row r="33" spans="1:1" s="5" customFormat="1">
      <c r="A33" s="100"/>
    </row>
    <row r="34" spans="1:1" s="5" customFormat="1">
      <c r="A34" s="101"/>
    </row>
    <row r="35" spans="1:1" s="5" customFormat="1">
      <c r="A35" s="101"/>
    </row>
    <row r="36" spans="1:1" s="5" customFormat="1">
      <c r="A36" s="101"/>
    </row>
    <row r="37" spans="1:1" s="5" customFormat="1">
      <c r="A37" s="29"/>
    </row>
    <row r="38" spans="1:1" s="5" customFormat="1">
      <c r="A38" s="29"/>
    </row>
    <row r="39" spans="1:1" s="5" customFormat="1">
      <c r="A39" s="29"/>
    </row>
    <row r="40" spans="1:1" s="5" customFormat="1">
      <c r="A40" s="29"/>
    </row>
    <row r="41" spans="1:1" s="5" customFormat="1">
      <c r="A41" s="29"/>
    </row>
    <row r="42" spans="1:1" s="5" customFormat="1">
      <c r="A42" s="29"/>
    </row>
    <row r="43" spans="1:1" s="5" customFormat="1">
      <c r="A43" s="29"/>
    </row>
    <row r="44" spans="1:1" s="5" customFormat="1">
      <c r="A44" s="29"/>
    </row>
    <row r="45" spans="1:1" s="5" customFormat="1">
      <c r="A45" s="29"/>
    </row>
    <row r="46" spans="1:1" s="5" customFormat="1">
      <c r="A46" s="29"/>
    </row>
    <row r="47" spans="1:1" s="5" customFormat="1">
      <c r="A47" s="29"/>
    </row>
    <row r="48" spans="1:1" s="5" customFormat="1">
      <c r="A48" s="29"/>
    </row>
    <row r="49" spans="1:1" s="5" customFormat="1">
      <c r="A49" s="29"/>
    </row>
    <row r="50" spans="1:1" s="5" customFormat="1">
      <c r="A50" s="29"/>
    </row>
    <row r="51" spans="1:1" s="5" customFormat="1">
      <c r="A51" s="29"/>
    </row>
    <row r="52" spans="1:1" s="5" customFormat="1">
      <c r="A52" s="29"/>
    </row>
    <row r="53" spans="1:1" s="5" customFormat="1">
      <c r="A53" s="29"/>
    </row>
    <row r="54" spans="1:1" s="5" customFormat="1">
      <c r="A54" s="29"/>
    </row>
    <row r="55" spans="1:1" s="5" customFormat="1">
      <c r="A55" s="29"/>
    </row>
    <row r="56" spans="1:1" s="5" customFormat="1">
      <c r="A56" s="29"/>
    </row>
    <row r="57" spans="1:1" s="5" customFormat="1">
      <c r="A57" s="29"/>
    </row>
    <row r="58" spans="1:1" s="5" customFormat="1">
      <c r="A58" s="29"/>
    </row>
    <row r="59" spans="1:1" s="5" customFormat="1">
      <c r="A59" s="29"/>
    </row>
    <row r="60" spans="1:1" s="5" customFormat="1">
      <c r="A60" s="29"/>
    </row>
    <row r="61" spans="1:1" s="5" customFormat="1">
      <c r="A61" s="29"/>
    </row>
    <row r="62" spans="1:1" s="5" customFormat="1">
      <c r="A62" s="29"/>
    </row>
    <row r="63" spans="1:1" s="5" customFormat="1">
      <c r="A63" s="29"/>
    </row>
    <row r="64" spans="1:1" s="5" customFormat="1">
      <c r="A64" s="29"/>
    </row>
    <row r="65" spans="1:1" s="5" customFormat="1">
      <c r="A65" s="29"/>
    </row>
    <row r="66" spans="1:1" s="5" customFormat="1">
      <c r="A66" s="29"/>
    </row>
    <row r="67" spans="1:1" s="5" customFormat="1">
      <c r="A67" s="29"/>
    </row>
    <row r="68" spans="1:1" s="5" customFormat="1">
      <c r="A68" s="29"/>
    </row>
    <row r="69" spans="1:1" s="5" customFormat="1">
      <c r="A69" s="29"/>
    </row>
    <row r="70" spans="1:1" s="5" customFormat="1">
      <c r="A70" s="29"/>
    </row>
    <row r="71" spans="1:1" s="5" customFormat="1">
      <c r="A71" s="29"/>
    </row>
    <row r="72" spans="1:1" s="5" customFormat="1">
      <c r="A72" s="29"/>
    </row>
    <row r="73" spans="1:1" s="5" customFormat="1">
      <c r="A73" s="29"/>
    </row>
    <row r="74" spans="1:1" s="5" customFormat="1">
      <c r="A74" s="29"/>
    </row>
    <row r="75" spans="1:1" s="5" customFormat="1">
      <c r="A75" s="29"/>
    </row>
    <row r="76" spans="1:1" s="5" customFormat="1">
      <c r="A76" s="29"/>
    </row>
    <row r="77" spans="1:1" s="5" customFormat="1">
      <c r="A77" s="29"/>
    </row>
    <row r="78" spans="1:1" s="5" customFormat="1">
      <c r="A78" s="29"/>
    </row>
    <row r="79" spans="1:1" s="5" customFormat="1">
      <c r="A79" s="29"/>
    </row>
    <row r="80" spans="1:1" s="5" customFormat="1">
      <c r="A80" s="29"/>
    </row>
    <row r="81" spans="1:1" s="5" customFormat="1">
      <c r="A81" s="29"/>
    </row>
    <row r="82" spans="1:1" s="5" customFormat="1">
      <c r="A82" s="29"/>
    </row>
    <row r="83" spans="1:1" s="5" customFormat="1">
      <c r="A83" s="29"/>
    </row>
    <row r="84" spans="1:1" s="5" customFormat="1">
      <c r="A84" s="29"/>
    </row>
    <row r="85" spans="1:1" s="5" customFormat="1">
      <c r="A85" s="29"/>
    </row>
    <row r="86" spans="1:1" s="5" customFormat="1">
      <c r="A86" s="29"/>
    </row>
    <row r="87" spans="1:1" s="5" customFormat="1">
      <c r="A87" s="29"/>
    </row>
    <row r="88" spans="1:1" s="5" customFormat="1">
      <c r="A88" s="29"/>
    </row>
    <row r="89" spans="1:1" s="5" customFormat="1">
      <c r="A89" s="29"/>
    </row>
    <row r="90" spans="1:1" s="5" customFormat="1">
      <c r="A90" s="29"/>
    </row>
    <row r="91" spans="1:1" s="5" customFormat="1">
      <c r="A91" s="29"/>
    </row>
    <row r="92" spans="1:1" s="5" customFormat="1">
      <c r="A92" s="29"/>
    </row>
    <row r="93" spans="1:1" s="5" customFormat="1">
      <c r="A93" s="29"/>
    </row>
    <row r="94" spans="1:1" s="5" customFormat="1">
      <c r="A94" s="29"/>
    </row>
    <row r="95" spans="1:1" s="5" customFormat="1">
      <c r="A95" s="29"/>
    </row>
    <row r="96" spans="1:1" s="5" customFormat="1">
      <c r="A96" s="29"/>
    </row>
    <row r="97" spans="1:1" s="5" customFormat="1">
      <c r="A97" s="29"/>
    </row>
    <row r="98" spans="1:1" s="5" customFormat="1">
      <c r="A98" s="29"/>
    </row>
    <row r="99" spans="1:1" s="5" customFormat="1">
      <c r="A99" s="29"/>
    </row>
    <row r="100" spans="1:1" s="5" customFormat="1">
      <c r="A100" s="29"/>
    </row>
    <row r="101" spans="1:1" s="5" customFormat="1">
      <c r="A101" s="29"/>
    </row>
    <row r="102" spans="1:1" s="5" customFormat="1">
      <c r="A102" s="29"/>
    </row>
    <row r="103" spans="1:1" s="5" customFormat="1">
      <c r="A103" s="29"/>
    </row>
    <row r="104" spans="1:1" s="5" customFormat="1">
      <c r="A104" s="29"/>
    </row>
    <row r="105" spans="1:1" s="5" customFormat="1">
      <c r="A105" s="29"/>
    </row>
    <row r="106" spans="1:1" s="5" customFormat="1">
      <c r="A106" s="29"/>
    </row>
    <row r="107" spans="1:1" s="5" customFormat="1">
      <c r="A107" s="29"/>
    </row>
    <row r="108" spans="1:1" s="5" customFormat="1">
      <c r="A108" s="29"/>
    </row>
    <row r="109" spans="1:1" s="5" customFormat="1">
      <c r="A109" s="29"/>
    </row>
    <row r="110" spans="1:1" s="5" customFormat="1">
      <c r="A110" s="29"/>
    </row>
    <row r="111" spans="1:1" s="5" customFormat="1">
      <c r="A111" s="29"/>
    </row>
    <row r="112" spans="1:1" s="5" customFormat="1">
      <c r="A112" s="29"/>
    </row>
    <row r="113" spans="1:1" s="5" customFormat="1">
      <c r="A113" s="29"/>
    </row>
    <row r="114" spans="1:1" s="5" customFormat="1">
      <c r="A114" s="29"/>
    </row>
    <row r="115" spans="1:1" s="5" customFormat="1">
      <c r="A115" s="29"/>
    </row>
    <row r="116" spans="1:1" s="5" customFormat="1">
      <c r="A116" s="29"/>
    </row>
    <row r="117" spans="1:1" s="5" customFormat="1">
      <c r="A117" s="29"/>
    </row>
    <row r="118" spans="1:1" s="5" customFormat="1">
      <c r="A118" s="29"/>
    </row>
    <row r="119" spans="1:1" s="5" customFormat="1">
      <c r="A119" s="29"/>
    </row>
    <row r="120" spans="1:1" s="5" customFormat="1">
      <c r="A120" s="29"/>
    </row>
    <row r="121" spans="1:1" s="5" customFormat="1">
      <c r="A121" s="29"/>
    </row>
    <row r="122" spans="1:1" s="5" customFormat="1">
      <c r="A122" s="29"/>
    </row>
    <row r="123" spans="1:1" s="5" customFormat="1">
      <c r="A123" s="29"/>
    </row>
    <row r="124" spans="1:1" s="5" customFormat="1">
      <c r="A124" s="29"/>
    </row>
    <row r="125" spans="1:1" s="5" customFormat="1">
      <c r="A125" s="29"/>
    </row>
    <row r="126" spans="1:1" s="5" customFormat="1">
      <c r="A126" s="29"/>
    </row>
    <row r="127" spans="1:1" s="5" customFormat="1">
      <c r="A127" s="29"/>
    </row>
    <row r="128" spans="1:1" s="5" customFormat="1">
      <c r="A128" s="29"/>
    </row>
    <row r="129" spans="1:1" s="5" customFormat="1">
      <c r="A129" s="29"/>
    </row>
    <row r="130" spans="1:1" s="5" customFormat="1">
      <c r="A130" s="29"/>
    </row>
    <row r="131" spans="1:1" s="5" customFormat="1">
      <c r="A131" s="29"/>
    </row>
    <row r="132" spans="1:1" s="5" customFormat="1">
      <c r="A132" s="29"/>
    </row>
    <row r="133" spans="1:1" s="5" customFormat="1">
      <c r="A133" s="29"/>
    </row>
    <row r="134" spans="1:1" s="5" customFormat="1">
      <c r="A134" s="29"/>
    </row>
    <row r="135" spans="1:1" s="5" customFormat="1">
      <c r="A135" s="29"/>
    </row>
    <row r="136" spans="1:1" s="5" customFormat="1">
      <c r="A136" s="29"/>
    </row>
    <row r="137" spans="1:1" s="5" customFormat="1">
      <c r="A137" s="29"/>
    </row>
    <row r="138" spans="1:1" s="5" customFormat="1">
      <c r="A138" s="29"/>
    </row>
    <row r="139" spans="1:1" s="5" customFormat="1">
      <c r="A139" s="29"/>
    </row>
    <row r="140" spans="1:1" s="5" customFormat="1">
      <c r="A140" s="29"/>
    </row>
    <row r="141" spans="1:1" s="5" customFormat="1">
      <c r="A141" s="29"/>
    </row>
    <row r="142" spans="1:1" s="5" customFormat="1">
      <c r="A142" s="29"/>
    </row>
    <row r="143" spans="1:1" s="5" customFormat="1">
      <c r="A143" s="29"/>
    </row>
    <row r="144" spans="1:1" s="5" customFormat="1">
      <c r="A144" s="29"/>
    </row>
    <row r="145" spans="1:1" s="5" customFormat="1">
      <c r="A145" s="29"/>
    </row>
    <row r="146" spans="1:1" s="5" customFormat="1">
      <c r="A146" s="29"/>
    </row>
    <row r="147" spans="1:1" s="5" customFormat="1">
      <c r="A147" s="29"/>
    </row>
    <row r="148" spans="1:1" s="5" customFormat="1">
      <c r="A148" s="29"/>
    </row>
    <row r="149" spans="1:1" s="5" customFormat="1">
      <c r="A149" s="29"/>
    </row>
    <row r="150" spans="1:1" s="5" customFormat="1">
      <c r="A150" s="29"/>
    </row>
    <row r="151" spans="1:1" s="5" customFormat="1">
      <c r="A151" s="29"/>
    </row>
    <row r="152" spans="1:1" s="5" customFormat="1">
      <c r="A152" s="29"/>
    </row>
    <row r="153" spans="1:1" s="5" customFormat="1">
      <c r="A153" s="29"/>
    </row>
    <row r="154" spans="1:1" s="5" customFormat="1">
      <c r="A154" s="29"/>
    </row>
    <row r="155" spans="1:1" s="5" customFormat="1">
      <c r="A155" s="29"/>
    </row>
    <row r="156" spans="1:1" s="5" customFormat="1">
      <c r="A156" s="29"/>
    </row>
    <row r="157" spans="1:1" s="5" customFormat="1">
      <c r="A157" s="29"/>
    </row>
    <row r="158" spans="1:1" s="5" customFormat="1">
      <c r="A158" s="29"/>
    </row>
    <row r="159" spans="1:1" s="5" customFormat="1">
      <c r="A159" s="29"/>
    </row>
    <row r="160" spans="1:1" s="5" customFormat="1">
      <c r="A160" s="29"/>
    </row>
    <row r="161" spans="1:1" s="5" customFormat="1">
      <c r="A161" s="29"/>
    </row>
    <row r="162" spans="1:1" s="5" customFormat="1">
      <c r="A162" s="29"/>
    </row>
    <row r="163" spans="1:1" s="5" customFormat="1">
      <c r="A163" s="29"/>
    </row>
    <row r="164" spans="1:1" s="5" customFormat="1">
      <c r="A164" s="29"/>
    </row>
    <row r="165" spans="1:1" s="5" customFormat="1">
      <c r="A165" s="29"/>
    </row>
    <row r="166" spans="1:1" s="5" customFormat="1">
      <c r="A166" s="29"/>
    </row>
    <row r="167" spans="1:1" s="5" customFormat="1">
      <c r="A167" s="29"/>
    </row>
    <row r="168" spans="1:1" s="5" customFormat="1">
      <c r="A168" s="29"/>
    </row>
    <row r="169" spans="1:1" s="5" customFormat="1">
      <c r="A169" s="29"/>
    </row>
    <row r="170" spans="1:1" s="5" customFormat="1">
      <c r="A170" s="29"/>
    </row>
    <row r="171" spans="1:1" s="5" customFormat="1">
      <c r="A171" s="29"/>
    </row>
    <row r="172" spans="1:1" s="5" customFormat="1">
      <c r="A172" s="29"/>
    </row>
    <row r="173" spans="1:1" s="5" customFormat="1">
      <c r="A173" s="29"/>
    </row>
    <row r="174" spans="1:1" s="5" customFormat="1">
      <c r="A174" s="29"/>
    </row>
    <row r="175" spans="1:1" s="5" customFormat="1">
      <c r="A175" s="29"/>
    </row>
    <row r="176" spans="1:1" s="5" customFormat="1">
      <c r="A176" s="29"/>
    </row>
    <row r="177" spans="1:1" s="5" customFormat="1">
      <c r="A177" s="29"/>
    </row>
    <row r="178" spans="1:1" s="5" customFormat="1">
      <c r="A178" s="29"/>
    </row>
    <row r="179" spans="1:1" s="5" customFormat="1">
      <c r="A179" s="29"/>
    </row>
    <row r="180" spans="1:1" s="5" customFormat="1">
      <c r="A180" s="29"/>
    </row>
    <row r="181" spans="1:1" s="5" customFormat="1">
      <c r="A181" s="29"/>
    </row>
    <row r="182" spans="1:1" s="5" customFormat="1">
      <c r="A182" s="29"/>
    </row>
    <row r="183" spans="1:1" s="5" customFormat="1">
      <c r="A183" s="29"/>
    </row>
    <row r="184" spans="1:1" s="5" customFormat="1">
      <c r="A184" s="29"/>
    </row>
    <row r="185" spans="1:1" s="5" customFormat="1">
      <c r="A185" s="29"/>
    </row>
    <row r="186" spans="1:1" s="5" customFormat="1">
      <c r="A186" s="29"/>
    </row>
    <row r="187" spans="1:1" s="5" customFormat="1">
      <c r="A187" s="29"/>
    </row>
    <row r="188" spans="1:1" s="5" customFormat="1">
      <c r="A188" s="29"/>
    </row>
    <row r="189" spans="1:1" s="5" customFormat="1">
      <c r="A189" s="29"/>
    </row>
    <row r="190" spans="1:1" s="5" customFormat="1">
      <c r="A190" s="29"/>
    </row>
    <row r="191" spans="1:1" s="5" customFormat="1">
      <c r="A191" s="29"/>
    </row>
    <row r="192" spans="1:1" s="5" customFormat="1">
      <c r="A192" s="29"/>
    </row>
    <row r="193" spans="1:1" s="5" customFormat="1">
      <c r="A193" s="29"/>
    </row>
    <row r="194" spans="1:1" s="5" customFormat="1">
      <c r="A194" s="29"/>
    </row>
    <row r="195" spans="1:1" s="5" customFormat="1">
      <c r="A195" s="29"/>
    </row>
    <row r="196" spans="1:1" s="5" customFormat="1">
      <c r="A196" s="29"/>
    </row>
    <row r="197" spans="1:1" s="5" customFormat="1">
      <c r="A197" s="29"/>
    </row>
    <row r="198" spans="1:1" s="5" customFormat="1">
      <c r="A198" s="29"/>
    </row>
    <row r="199" spans="1:1" s="5" customFormat="1">
      <c r="A199" s="29"/>
    </row>
    <row r="200" spans="1:1" s="5" customFormat="1">
      <c r="A200" s="29"/>
    </row>
    <row r="201" spans="1:1" s="5" customFormat="1">
      <c r="A201" s="29"/>
    </row>
    <row r="202" spans="1:1" s="5" customFormat="1">
      <c r="A202" s="29"/>
    </row>
    <row r="203" spans="1:1" s="5" customFormat="1">
      <c r="A203" s="29"/>
    </row>
    <row r="204" spans="1:1" s="5" customFormat="1">
      <c r="A204" s="29"/>
    </row>
    <row r="205" spans="1:1" s="5" customFormat="1">
      <c r="A205" s="29"/>
    </row>
    <row r="206" spans="1:1" s="5" customFormat="1">
      <c r="A206" s="29"/>
    </row>
    <row r="207" spans="1:1" s="5" customFormat="1">
      <c r="A207" s="29"/>
    </row>
    <row r="208" spans="1:1" s="5" customFormat="1">
      <c r="A208" s="29"/>
    </row>
    <row r="209" spans="1:1" s="5" customFormat="1">
      <c r="A209" s="29"/>
    </row>
    <row r="210" spans="1:1" s="5" customFormat="1">
      <c r="A210" s="29"/>
    </row>
    <row r="211" spans="1:1" s="5" customFormat="1">
      <c r="A211" s="29"/>
    </row>
    <row r="212" spans="1:1" s="5" customFormat="1">
      <c r="A212" s="29"/>
    </row>
    <row r="213" spans="1:1" s="5" customFormat="1">
      <c r="A213" s="29"/>
    </row>
    <row r="214" spans="1:1" s="5" customFormat="1">
      <c r="A214" s="29"/>
    </row>
    <row r="215" spans="1:1" s="5" customFormat="1">
      <c r="A215" s="29"/>
    </row>
    <row r="216" spans="1:1" s="5" customFormat="1">
      <c r="A216" s="29"/>
    </row>
    <row r="217" spans="1:1" s="5" customFormat="1">
      <c r="A217" s="29"/>
    </row>
    <row r="218" spans="1:1" s="5" customFormat="1">
      <c r="A218" s="29"/>
    </row>
    <row r="219" spans="1:1" s="5" customFormat="1">
      <c r="A219" s="29"/>
    </row>
    <row r="220" spans="1:1" s="5" customFormat="1">
      <c r="A220" s="29"/>
    </row>
    <row r="221" spans="1:1" s="5" customFormat="1">
      <c r="A221" s="29"/>
    </row>
    <row r="222" spans="1:1" s="5" customFormat="1">
      <c r="A222" s="29"/>
    </row>
    <row r="223" spans="1:1" s="5" customFormat="1">
      <c r="A223" s="29"/>
    </row>
    <row r="224" spans="1:1" s="5" customFormat="1">
      <c r="A224" s="29"/>
    </row>
    <row r="225" spans="1:1" s="5" customFormat="1">
      <c r="A225" s="29"/>
    </row>
    <row r="226" spans="1:1" s="5" customFormat="1">
      <c r="A226" s="29"/>
    </row>
    <row r="227" spans="1:1" s="5" customFormat="1">
      <c r="A227" s="29"/>
    </row>
    <row r="228" spans="1:1" s="5" customFormat="1">
      <c r="A228" s="29"/>
    </row>
    <row r="229" spans="1:1" s="5" customFormat="1">
      <c r="A229" s="29"/>
    </row>
    <row r="230" spans="1:1" s="5" customFormat="1">
      <c r="A230" s="29"/>
    </row>
    <row r="231" spans="1:1" s="5" customFormat="1">
      <c r="A231" s="29"/>
    </row>
    <row r="232" spans="1:1" s="5" customFormat="1">
      <c r="A232" s="29"/>
    </row>
    <row r="233" spans="1:1" s="5" customFormat="1">
      <c r="A233" s="29"/>
    </row>
    <row r="234" spans="1:1" s="5" customFormat="1">
      <c r="A234" s="29"/>
    </row>
    <row r="235" spans="1:1" s="5" customFormat="1">
      <c r="A235" s="29"/>
    </row>
    <row r="236" spans="1:1" s="5" customFormat="1">
      <c r="A236" s="29"/>
    </row>
    <row r="237" spans="1:1" s="5" customFormat="1">
      <c r="A237" s="29"/>
    </row>
    <row r="238" spans="1:1" s="5" customFormat="1">
      <c r="A238" s="29"/>
    </row>
    <row r="239" spans="1:1" s="5" customFormat="1">
      <c r="A239" s="29"/>
    </row>
    <row r="240" spans="1:1" s="5" customFormat="1">
      <c r="A240" s="29"/>
    </row>
    <row r="241" spans="1:10" s="5" customFormat="1">
      <c r="A241" s="29"/>
      <c r="I241" s="3"/>
      <c r="J241" s="3"/>
    </row>
  </sheetData>
  <phoneticPr fontId="0" type="noConversion"/>
  <pageMargins left="0.75" right="0.75" top="1" bottom="1" header="0.5" footer="0.5"/>
  <headerFooter alignWithMargins="0">
    <oddHeader>&amp;C&amp;"Arial,Bold"&amp;14V3 Ballot Submission/Resolution Form</oddHeader>
    <oddFooter>&amp;L&amp;F [&amp;A]&amp;C&amp;P&amp;RMarch 2003</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10</vt:i4>
      </vt:variant>
      <vt:variant>
        <vt:lpstr>Named Ranges</vt:lpstr>
      </vt:variant>
      <vt:variant>
        <vt:i4>74</vt:i4>
      </vt:variant>
    </vt:vector>
  </HeadingPairs>
  <TitlesOfParts>
    <vt:vector size="84" baseType="lpstr">
      <vt:lpstr>Submitter</vt:lpstr>
      <vt:lpstr>Ballot</vt:lpstr>
      <vt:lpstr>Instructions</vt:lpstr>
      <vt:lpstr>Documents</vt:lpstr>
      <vt:lpstr>Instructions Cont..</vt:lpstr>
      <vt:lpstr>Format Guidelines</vt:lpstr>
      <vt:lpstr>Co-Chair Guidelines</vt:lpstr>
      <vt:lpstr>CodeReference</vt:lpstr>
      <vt:lpstr>Setup</vt:lpstr>
      <vt:lpstr>Sheet1</vt:lpstr>
      <vt:lpstr>Artifact</vt:lpstr>
      <vt:lpstr>Artifact_type</vt:lpstr>
      <vt:lpstr>BalComCol</vt:lpstr>
      <vt:lpstr>Ballot_Committee</vt:lpstr>
      <vt:lpstr>BCmt</vt:lpstr>
      <vt:lpstr>BehalfEmail</vt:lpstr>
      <vt:lpstr>Change_Applied</vt:lpstr>
      <vt:lpstr>commentgroup</vt:lpstr>
      <vt:lpstr>Comments</vt:lpstr>
      <vt:lpstr>ComTime</vt:lpstr>
      <vt:lpstr>Disclaimer</vt:lpstr>
      <vt:lpstr>Disclaimer2</vt:lpstr>
      <vt:lpstr>Disclaimer3</vt:lpstr>
      <vt:lpstr>DispCmt</vt:lpstr>
      <vt:lpstr>Disposition</vt:lpstr>
      <vt:lpstr>Disposition_Comment</vt:lpstr>
      <vt:lpstr>Disposition_Committee</vt:lpstr>
      <vt:lpstr>Disposition2</vt:lpstr>
      <vt:lpstr>dispositionstatus</vt:lpstr>
      <vt:lpstr>Dispstat</vt:lpstr>
      <vt:lpstr>Domain</vt:lpstr>
      <vt:lpstr>Existing_Wording</vt:lpstr>
      <vt:lpstr>FilterRow</vt:lpstr>
      <vt:lpstr>FirstRow</vt:lpstr>
      <vt:lpstr>For_Against_Abstain</vt:lpstr>
      <vt:lpstr>ID</vt:lpstr>
      <vt:lpstr>InPersReq</vt:lpstr>
      <vt:lpstr>LastCol</vt:lpstr>
      <vt:lpstr>Number</vt:lpstr>
      <vt:lpstr>NumberID</vt:lpstr>
      <vt:lpstr>OnBehalfOf</vt:lpstr>
      <vt:lpstr>Ov</vt:lpstr>
      <vt:lpstr>OverallVote</vt:lpstr>
      <vt:lpstr>OVote</vt:lpstr>
      <vt:lpstr>Ballot!Print_Area</vt:lpstr>
      <vt:lpstr>Instructions!Print_Area</vt:lpstr>
      <vt:lpstr>Submitter!Print_Area</vt:lpstr>
      <vt:lpstr>Submitter!Print_Titles</vt:lpstr>
      <vt:lpstr>Proposed_Wording</vt:lpstr>
      <vt:lpstr>Pubs</vt:lpstr>
      <vt:lpstr>RecFrom</vt:lpstr>
      <vt:lpstr>ReferredTo</vt:lpstr>
      <vt:lpstr>Responsibility</vt:lpstr>
      <vt:lpstr>ResReq</vt:lpstr>
      <vt:lpstr>RilterRow</vt:lpstr>
      <vt:lpstr>'Co-Chair Guidelines'!SArtifact</vt:lpstr>
      <vt:lpstr>'Format Guidelines'!SArtifact</vt:lpstr>
      <vt:lpstr>SArtifact</vt:lpstr>
      <vt:lpstr>'Co-Chair Guidelines'!SBallot</vt:lpstr>
      <vt:lpstr>'Format Guidelines'!SBallot</vt:lpstr>
      <vt:lpstr>SBallot</vt:lpstr>
      <vt:lpstr>SBallot2</vt:lpstr>
      <vt:lpstr>'Co-Chair Guidelines'!SCmt</vt:lpstr>
      <vt:lpstr>'Format Guidelines'!SCmt</vt:lpstr>
      <vt:lpstr>SCmt</vt:lpstr>
      <vt:lpstr>'Co-Chair Guidelines'!SDisp</vt:lpstr>
      <vt:lpstr>'Format Guidelines'!SDisp</vt:lpstr>
      <vt:lpstr>SDisp</vt:lpstr>
      <vt:lpstr>SDisp2</vt:lpstr>
      <vt:lpstr>Section</vt:lpstr>
      <vt:lpstr>Status</vt:lpstr>
      <vt:lpstr>SubByCol</vt:lpstr>
      <vt:lpstr>SubByNameCell</vt:lpstr>
      <vt:lpstr>SubByOrg</vt:lpstr>
      <vt:lpstr>SubChangeCol</vt:lpstr>
      <vt:lpstr>SubmittedBy</vt:lpstr>
      <vt:lpstr>SubmitterOrganization</vt:lpstr>
      <vt:lpstr>SubstantiveChange</vt:lpstr>
      <vt:lpstr>'Co-Chair Guidelines'!SVote</vt:lpstr>
      <vt:lpstr>'Format Guidelines'!SVote</vt:lpstr>
      <vt:lpstr>SVote</vt:lpstr>
      <vt:lpstr>TC_List</vt:lpstr>
      <vt:lpstr>Type</vt:lpstr>
      <vt:lpstr>Withdraw</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Buitendijk, Hans</dc:creator>
  <cp:lastModifiedBy>Hans J Buitendijk</cp:lastModifiedBy>
  <cp:lastPrinted>2003-11-20T14:25:22Z</cp:lastPrinted>
  <dcterms:created xsi:type="dcterms:W3CDTF">1996-10-14T23:33:28Z</dcterms:created>
  <dcterms:modified xsi:type="dcterms:W3CDTF">2013-10-08T21:02:59Z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